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tabRatio="932" firstSheet="6" activeTab="19"/>
  </bookViews>
  <sheets>
    <sheet name="ŠUR 1." sheetId="1" r:id="rId1"/>
    <sheet name="ŠUR 1.a. " sheetId="2" r:id="rId2"/>
    <sheet name="ŠUR1.I." sheetId="3" r:id="rId3"/>
    <sheet name="ŠUR1.I.a." sheetId="4" r:id="rId4"/>
    <sheet name="ŠUR1.II." sheetId="5" r:id="rId5"/>
    <sheet name="ŠUR1.II.a. " sheetId="6" r:id="rId6"/>
    <sheet name="Klopke" sheetId="7" r:id="rId7"/>
    <sheet name="Bespr.sj." sheetId="8" r:id="rId8"/>
    <sheet name="Prekrš.pos." sheetId="9" r:id="rId9"/>
    <sheet name="Br.sječe" sheetId="10" r:id="rId10"/>
    <sheet name="Br.sj.po Opš." sheetId="11" r:id="rId11"/>
    <sheet name="Br.sječ.op. IVZ" sheetId="12" r:id="rId12"/>
    <sheet name="Br.sječ.op.ZP" sheetId="13" r:id="rId13"/>
    <sheet name="N.sječe" sheetId="14" r:id="rId14"/>
    <sheet name="N.Sječ.I VZ" sheetId="15" r:id="rId15"/>
    <sheet name="N.Sječ.ZP" sheetId="16" r:id="rId16"/>
    <sheet name="Ang.kap." sheetId="17" r:id="rId17"/>
    <sheet name="Zalihe" sheetId="18" r:id="rId18"/>
    <sheet name="Zaposl." sheetId="19" r:id="rId19"/>
    <sheet name="Ostv.inv.ulaganja" sheetId="20" r:id="rId20"/>
    <sheet name="Sječe I VZ" sheetId="21" r:id="rId21"/>
    <sheet name="Sječe ZP" sheetId="22" r:id="rId22"/>
    <sheet name="Sheet1" sheetId="23" r:id="rId2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<sst xmlns="http://schemas.openxmlformats.org/spreadsheetml/2006/main" count="1605" uniqueCount="347">
  <si>
    <t>Četinari</t>
  </si>
  <si>
    <t>Lišćari</t>
  </si>
  <si>
    <t>Svega</t>
  </si>
  <si>
    <t xml:space="preserve">Četinari </t>
  </si>
  <si>
    <t>Visoke šume</t>
  </si>
  <si>
    <t>Kulture</t>
  </si>
  <si>
    <t>U K U P N O</t>
  </si>
  <si>
    <t>Gornja Drinjača</t>
  </si>
  <si>
    <t>Srednja Drinjača</t>
  </si>
  <si>
    <t>Gostelja</t>
  </si>
  <si>
    <t>Š.G.</t>
  </si>
  <si>
    <t>SVEUKUPNO</t>
  </si>
  <si>
    <t>Tabela 2.</t>
  </si>
  <si>
    <t>JP "ŠUME TK" DD</t>
  </si>
  <si>
    <t>K L A D A NJ</t>
  </si>
  <si>
    <t>Oskova</t>
  </si>
  <si>
    <t>Turija</t>
  </si>
  <si>
    <t>G.Spreča</t>
  </si>
  <si>
    <t>M.Spreča</t>
  </si>
  <si>
    <t>Jala Majevica</t>
  </si>
  <si>
    <t>Rudenik Svatovac</t>
  </si>
  <si>
    <t>Šemunica</t>
  </si>
  <si>
    <t>Maoča</t>
  </si>
  <si>
    <t>T.Bistrica</t>
  </si>
  <si>
    <t>M.J.Rijeka</t>
  </si>
  <si>
    <t>J.Tavna</t>
  </si>
  <si>
    <t>D.Drinjača</t>
  </si>
  <si>
    <t>S.L.Rijeka</t>
  </si>
  <si>
    <t>Struktura</t>
  </si>
  <si>
    <t>Vrsta drveta</t>
  </si>
  <si>
    <t>Tabela 3.</t>
  </si>
  <si>
    <t>Jela/smrča</t>
  </si>
  <si>
    <t>Bijeli bor</t>
  </si>
  <si>
    <t>Crni bor</t>
  </si>
  <si>
    <t>ČETINARI</t>
  </si>
  <si>
    <t>Bukva</t>
  </si>
  <si>
    <t>Hrast</t>
  </si>
  <si>
    <t>Ostali lišćari</t>
  </si>
  <si>
    <t>Plemen. lišćari</t>
  </si>
  <si>
    <t>LIŠĆARI</t>
  </si>
  <si>
    <t>REDOVAN PLAN</t>
  </si>
  <si>
    <t>OSTALE SJEČE</t>
  </si>
  <si>
    <t>Sanitarne sječe</t>
  </si>
  <si>
    <t>Maloprodaja</t>
  </si>
  <si>
    <t>ŠG "KONJUH"</t>
  </si>
  <si>
    <t>ŠG "SPREČKO"</t>
  </si>
  <si>
    <t>ŠG "MAJEVIČKO"</t>
  </si>
  <si>
    <t>ŠG "VLASENIČKO"</t>
  </si>
  <si>
    <t>ŠG "KONJUH" KLADANJ</t>
  </si>
  <si>
    <t>Ukupno</t>
  </si>
  <si>
    <t>Sječa</t>
  </si>
  <si>
    <t>Izvoz</t>
  </si>
  <si>
    <t>Otprema</t>
  </si>
  <si>
    <t>II Usluge</t>
  </si>
  <si>
    <t>I+II+III</t>
  </si>
  <si>
    <t>UKUPNO</t>
  </si>
  <si>
    <t>Šumarija</t>
  </si>
  <si>
    <t>Sadnja sadnicama</t>
  </si>
  <si>
    <t>G.Drinjača</t>
  </si>
  <si>
    <t>S.Drinjača</t>
  </si>
  <si>
    <t>Banovići</t>
  </si>
  <si>
    <t>Tuzla</t>
  </si>
  <si>
    <t>Srebrenik</t>
  </si>
  <si>
    <t>Čelić</t>
  </si>
  <si>
    <t>Jelovik</t>
  </si>
  <si>
    <t>Jelica</t>
  </si>
  <si>
    <t>ŠUMSKO GAZDINSTVO</t>
  </si>
  <si>
    <t>(pošumljavanje)</t>
  </si>
  <si>
    <t>Tabela 1.</t>
  </si>
  <si>
    <t>Tabela 1.a.</t>
  </si>
  <si>
    <t>R.br.</t>
  </si>
  <si>
    <t>ŠG-Šumarija</t>
  </si>
  <si>
    <t>KVALIFIKACIONA STRUKTURA</t>
  </si>
  <si>
    <t>VSS</t>
  </si>
  <si>
    <t>VŠ</t>
  </si>
  <si>
    <t>SSS</t>
  </si>
  <si>
    <t>VK</t>
  </si>
  <si>
    <t>KV</t>
  </si>
  <si>
    <t>PK</t>
  </si>
  <si>
    <t>NK</t>
  </si>
  <si>
    <t>Uprava ŠG</t>
  </si>
  <si>
    <t>Jelica Sapna</t>
  </si>
  <si>
    <t>Jelovik Turalići</t>
  </si>
  <si>
    <t>Privatne šume</t>
  </si>
  <si>
    <t>I</t>
  </si>
  <si>
    <t>II</t>
  </si>
  <si>
    <t>III</t>
  </si>
  <si>
    <t>IV</t>
  </si>
  <si>
    <t>V</t>
  </si>
  <si>
    <t xml:space="preserve">VI </t>
  </si>
  <si>
    <t>D I R E K C I J A</t>
  </si>
  <si>
    <t>ŠG "Konjuh"</t>
  </si>
  <si>
    <t>ŠG "Sprečko"</t>
  </si>
  <si>
    <t>ŠG "Majevičko"</t>
  </si>
  <si>
    <t>ŠG "Vlaseničko"</t>
  </si>
  <si>
    <t>JP "ŠUME TK"</t>
  </si>
  <si>
    <t>P R E G L E D</t>
  </si>
  <si>
    <t>Plan (ha)</t>
  </si>
  <si>
    <t>Ukupno ha</t>
  </si>
  <si>
    <t>Plan</t>
  </si>
  <si>
    <t>Index</t>
  </si>
  <si>
    <t>12/11</t>
  </si>
  <si>
    <t>Izvršeno</t>
  </si>
  <si>
    <t>Izdanačke š.</t>
  </si>
  <si>
    <t>Indexi</t>
  </si>
  <si>
    <t>7/4</t>
  </si>
  <si>
    <t>8/5</t>
  </si>
  <si>
    <t>9/6</t>
  </si>
  <si>
    <t>Kategorija</t>
  </si>
  <si>
    <t>Gospod. Jedinica</t>
  </si>
  <si>
    <r>
      <t>(neto drvna masa m</t>
    </r>
    <r>
      <rPr>
        <b/>
        <sz val="10"/>
        <rFont val="Arial"/>
        <family val="2"/>
      </rPr>
      <t>³</t>
    </r>
    <r>
      <rPr>
        <b/>
        <sz val="10"/>
        <rFont val="Arial"/>
        <family val="2"/>
      </rPr>
      <t>)</t>
    </r>
  </si>
  <si>
    <t>ŠG "SPREČKO" ŽIVINICE</t>
  </si>
  <si>
    <t>ŠG "MAJEVIČKO" SREBRENIK</t>
  </si>
  <si>
    <t>Tabela 5.</t>
  </si>
  <si>
    <t>%</t>
  </si>
  <si>
    <t>III Maloprodaja</t>
  </si>
  <si>
    <t>I Vlast.kapaciteti</t>
  </si>
  <si>
    <t>-realizacija m3</t>
  </si>
  <si>
    <t>kom</t>
  </si>
  <si>
    <t>KM</t>
  </si>
  <si>
    <t>PROIZVODNJA</t>
  </si>
  <si>
    <t>Realizacija</t>
  </si>
  <si>
    <t>ZALIHE</t>
  </si>
  <si>
    <t>Kod panja</t>
  </si>
  <si>
    <t>Na međustovar.</t>
  </si>
  <si>
    <t>VI</t>
  </si>
  <si>
    <t>VII</t>
  </si>
  <si>
    <t>VIII</t>
  </si>
  <si>
    <t>IX</t>
  </si>
  <si>
    <t>X</t>
  </si>
  <si>
    <t>XI</t>
  </si>
  <si>
    <t>XII</t>
  </si>
  <si>
    <t>Tabela 6.</t>
  </si>
  <si>
    <t>MJESEC</t>
  </si>
  <si>
    <t>ŠG "VLASENIČKO" TURALIĆI</t>
  </si>
  <si>
    <t>UKUPNO "ŠUME TK"</t>
  </si>
  <si>
    <t>Izvršeno (ha)</t>
  </si>
  <si>
    <t>Izvrš.</t>
  </si>
  <si>
    <t>Vrste prijava</t>
  </si>
  <si>
    <t>Bespravna sječa</t>
  </si>
  <si>
    <t>Uzurpirana površina</t>
  </si>
  <si>
    <t>Br.prijava</t>
  </si>
  <si>
    <t>Uzurp.pov.</t>
  </si>
  <si>
    <t>Uzur.povr.</t>
  </si>
  <si>
    <t>Prijava</t>
  </si>
  <si>
    <t>Šteta KM</t>
  </si>
  <si>
    <t xml:space="preserve">Podneseno prijava </t>
  </si>
  <si>
    <t>Riješeno prijava</t>
  </si>
  <si>
    <t>Presuđeno</t>
  </si>
  <si>
    <t>Konjuh</t>
  </si>
  <si>
    <t>Sprečko</t>
  </si>
  <si>
    <t>Majevičko</t>
  </si>
  <si>
    <t>Vlaseničko</t>
  </si>
  <si>
    <t>Šumsko gazdinstvo</t>
  </si>
  <si>
    <t>Ukupno otprema</t>
  </si>
  <si>
    <t>Br.masa</t>
  </si>
  <si>
    <t>postupci</t>
  </si>
  <si>
    <t>Odbačene tužbe iz</t>
  </si>
  <si>
    <t>Obustavljeni</t>
  </si>
  <si>
    <t>krivični postupci</t>
  </si>
  <si>
    <t>krivične presude</t>
  </si>
  <si>
    <t>KONJUH</t>
  </si>
  <si>
    <t>SPREČKO</t>
  </si>
  <si>
    <t>MAJEVIČKO</t>
  </si>
  <si>
    <t>VLASENIČKO</t>
  </si>
  <si>
    <t>Tabela 1.e.</t>
  </si>
  <si>
    <t>gazdinstvo</t>
  </si>
  <si>
    <t>Krivični</t>
  </si>
  <si>
    <t>Prekršajni</t>
  </si>
  <si>
    <t>ŠUME TK</t>
  </si>
  <si>
    <t>(bruto drvna masa m³)</t>
  </si>
  <si>
    <t>Planirana sječa bruto</t>
  </si>
  <si>
    <t>Ostvarena sječa bruto</t>
  </si>
  <si>
    <t>SVEGA</t>
  </si>
  <si>
    <t>EVIDENCIONI LIST ZA ULOV POTKORNJAKA NA SMRČI I BORU</t>
  </si>
  <si>
    <t>typographus</t>
  </si>
  <si>
    <t>chalccographus</t>
  </si>
  <si>
    <t>sexdentatus</t>
  </si>
  <si>
    <t>Brojno stanje komada</t>
  </si>
  <si>
    <t xml:space="preserve">Ips </t>
  </si>
  <si>
    <t>Ips</t>
  </si>
  <si>
    <t>Broj klopki</t>
  </si>
  <si>
    <t>Šumsko</t>
  </si>
  <si>
    <t>Pityogenes</t>
  </si>
  <si>
    <t>UKUPNO JP "ŠUME TK"</t>
  </si>
  <si>
    <t>Tabela 1.f.</t>
  </si>
  <si>
    <t>m³</t>
  </si>
  <si>
    <t>m²</t>
  </si>
  <si>
    <t>Naplaćeno KM</t>
  </si>
  <si>
    <t>(pošumljavanje po opštinama)</t>
  </si>
  <si>
    <t>047</t>
  </si>
  <si>
    <t>001</t>
  </si>
  <si>
    <t>057</t>
  </si>
  <si>
    <t>035</t>
  </si>
  <si>
    <t>094</t>
  </si>
  <si>
    <t>044</t>
  </si>
  <si>
    <t>085</t>
  </si>
  <si>
    <t>056</t>
  </si>
  <si>
    <t>138</t>
  </si>
  <si>
    <t>142</t>
  </si>
  <si>
    <t>Plan pošumljavanja po opštinama ha</t>
  </si>
  <si>
    <t>Izvršeno pošumljavanje po opštinama ha</t>
  </si>
  <si>
    <t>26/14</t>
  </si>
  <si>
    <t>047 Kladanj</t>
  </si>
  <si>
    <t>044 Kalesija</t>
  </si>
  <si>
    <t>106 Živinice</t>
  </si>
  <si>
    <t>085 Srebrenik</t>
  </si>
  <si>
    <t>001 Banovići</t>
  </si>
  <si>
    <t>056 Čelić</t>
  </si>
  <si>
    <t>057 Lukavac</t>
  </si>
  <si>
    <t>138 Sapna</t>
  </si>
  <si>
    <t>035 Gračanica</t>
  </si>
  <si>
    <t>142 Teočak</t>
  </si>
  <si>
    <t>094 Tuzla</t>
  </si>
  <si>
    <t>Tabela 1.I.</t>
  </si>
  <si>
    <t>Tabela 1.II.</t>
  </si>
  <si>
    <t>Planirano popunjavanje ( ha )</t>
  </si>
  <si>
    <t>Izvršeno popunjavanje ( ha )</t>
  </si>
  <si>
    <t>Šifra</t>
  </si>
  <si>
    <t>12/5</t>
  </si>
  <si>
    <t>Tabela 1.I.a.</t>
  </si>
  <si>
    <t>(popunjavanje po opštinama)</t>
  </si>
  <si>
    <t>Šifra:</t>
  </si>
  <si>
    <t>1 - Visoke šume sa prirodnom obnovom -kategorija 1000</t>
  </si>
  <si>
    <t>2 - Šumske kulture -kategorija 3000</t>
  </si>
  <si>
    <t xml:space="preserve">3 - Izdanačke šume -kategorija 4000       </t>
  </si>
  <si>
    <t>4 - Šibljaci i goleti podesni za pošumljav.-kategorija 5000</t>
  </si>
  <si>
    <t>Plan popunjavanja po opštinama ha</t>
  </si>
  <si>
    <t>3</t>
  </si>
  <si>
    <t>4</t>
  </si>
  <si>
    <t>Izvršeno popunjavanje po opštinama ha</t>
  </si>
  <si>
    <t>(njega šum. kultura i sastojina iz prirodne obnove)</t>
  </si>
  <si>
    <t>10/3</t>
  </si>
  <si>
    <t>11/4</t>
  </si>
  <si>
    <t>Planirana njega ( ha )</t>
  </si>
  <si>
    <t>Prorede</t>
  </si>
  <si>
    <t>Izvršena njega ( ha )</t>
  </si>
  <si>
    <t>Tabela 1.II.a.</t>
  </si>
  <si>
    <t>Planirana njega šuma po opštinama ha</t>
  </si>
  <si>
    <t>Šifra opštine:</t>
  </si>
  <si>
    <t>Tabela 2.a.</t>
  </si>
  <si>
    <t>Kladanj</t>
  </si>
  <si>
    <t>Živinice</t>
  </si>
  <si>
    <t>Opština</t>
  </si>
  <si>
    <t>Lukavac</t>
  </si>
  <si>
    <t>Gračanica</t>
  </si>
  <si>
    <t>Kalesija</t>
  </si>
  <si>
    <t>Sapna</t>
  </si>
  <si>
    <t>Teočak</t>
  </si>
  <si>
    <t>Tabela 1.b.</t>
  </si>
  <si>
    <t>S V E G A</t>
  </si>
  <si>
    <t>SVEGA OSTALE SJEČE</t>
  </si>
  <si>
    <t>Odbijajuće i oslobađ.</t>
  </si>
  <si>
    <t>Obustavljeni prekrš.</t>
  </si>
  <si>
    <t>parnič. postupaka</t>
  </si>
  <si>
    <t>Obust. izvršni</t>
  </si>
  <si>
    <t>Tabela 8.</t>
  </si>
  <si>
    <t>Mr.</t>
  </si>
  <si>
    <t>Pripr.zemlj.za prir.podmlađ.i sjetva sjemenom</t>
  </si>
  <si>
    <t>Sporedne djelatnosti</t>
  </si>
  <si>
    <t>Četin</t>
  </si>
  <si>
    <t>Lišć</t>
  </si>
  <si>
    <t>5+14</t>
  </si>
  <si>
    <t>8+17</t>
  </si>
  <si>
    <t>22/21</t>
  </si>
  <si>
    <t>Mlad.i guš.</t>
  </si>
  <si>
    <t>Tabela 2.a.1.</t>
  </si>
  <si>
    <t>6/3</t>
  </si>
  <si>
    <t xml:space="preserve">R E K A P I T U L A C I J A </t>
  </si>
  <si>
    <t>Izvršena njega šuma po opštinama ha</t>
  </si>
  <si>
    <t>(popunjavanje prirod.podmlatka i šumskih kultura)</t>
  </si>
  <si>
    <t>(njega šum.kultura i sastojina iz prirod.obnove po opštinama)</t>
  </si>
  <si>
    <t>Šifra izvrš.</t>
  </si>
  <si>
    <t>D.Krivaja</t>
  </si>
  <si>
    <t xml:space="preserve">JP "ŠUME TK" d.d. </t>
  </si>
  <si>
    <t xml:space="preserve">P R E G L E D </t>
  </si>
  <si>
    <t>Tabela 7.</t>
  </si>
  <si>
    <t>Konto</t>
  </si>
  <si>
    <t>S t r u k t u r a</t>
  </si>
  <si>
    <t>j.mj.</t>
  </si>
  <si>
    <t>Količ.</t>
  </si>
  <si>
    <t xml:space="preserve">Cijena </t>
  </si>
  <si>
    <t>Vrijed.u KM</t>
  </si>
  <si>
    <t>1.</t>
  </si>
  <si>
    <t>02200</t>
  </si>
  <si>
    <t>kom.</t>
  </si>
  <si>
    <t>2.</t>
  </si>
  <si>
    <t>3.</t>
  </si>
  <si>
    <t>02210</t>
  </si>
  <si>
    <t>Informatička oprema</t>
  </si>
  <si>
    <t>4.</t>
  </si>
  <si>
    <t>5.</t>
  </si>
  <si>
    <t>6.</t>
  </si>
  <si>
    <t>7.</t>
  </si>
  <si>
    <t>8.</t>
  </si>
  <si>
    <t xml:space="preserve">SVEGA </t>
  </si>
  <si>
    <t>DIREKCIJA</t>
  </si>
  <si>
    <t>02215</t>
  </si>
  <si>
    <t>Mobilni telefoni</t>
  </si>
  <si>
    <t>REKAPITULACIJA</t>
  </si>
  <si>
    <t>Red.</t>
  </si>
  <si>
    <t>Iznos KM</t>
  </si>
  <si>
    <t>Izvori finansiranja</t>
  </si>
  <si>
    <t>broj</t>
  </si>
  <si>
    <t>Vlastiti</t>
  </si>
  <si>
    <t>Tuđi</t>
  </si>
  <si>
    <t xml:space="preserve">Motorna pila </t>
  </si>
  <si>
    <t>Šumski zglob.traktor</t>
  </si>
  <si>
    <t>04200</t>
  </si>
  <si>
    <t>Konji za vuču (9 pari)</t>
  </si>
  <si>
    <t>02400</t>
  </si>
  <si>
    <t>02214</t>
  </si>
  <si>
    <t>Oprema za PTT saobraćaj</t>
  </si>
  <si>
    <t>Oprema za proiz.u šumarstvu</t>
  </si>
  <si>
    <t>Motorna vozila</t>
  </si>
  <si>
    <t>022210</t>
  </si>
  <si>
    <t>Privatne šum</t>
  </si>
  <si>
    <t>izvršenja  šumsko-uzgojnih radova za 2020. godinu</t>
  </si>
  <si>
    <t>izvršenja  šumsko-uzgojnih radova za 2020.godinu</t>
  </si>
  <si>
    <t>izvršenja šumsko-uzgojnih radova za 2020.godinu</t>
  </si>
  <si>
    <t>za 2020.godinu</t>
  </si>
  <si>
    <t>izvršenih bespravnih sječa i pričinjenih šteta za 2020.godinu</t>
  </si>
  <si>
    <t>obustavljenih prekršajnih i krivičnih postupaka po osnovu šumskih šteta za 2020.godinu</t>
  </si>
  <si>
    <t>izvršenja  sječa za 2020.godinu po širim kategorijama</t>
  </si>
  <si>
    <t>izvršenje plana sječa za 2020.godinu po Općinama</t>
  </si>
  <si>
    <t>izvršenja plana sječa za 2020.god.po Općinama</t>
  </si>
  <si>
    <t>izvršenje plana sječa za 2020.godinu po Općinama-I vodozaštitna zona</t>
  </si>
  <si>
    <t>izvršenje plana sječa za 2020.godinu po Općinama-zona A ZP"Konjuh"</t>
  </si>
  <si>
    <t>izvršenja  sječa za 2020.godinu</t>
  </si>
  <si>
    <t>izvršenja  sječa za 2020.godinu- I Vodozaštitna zona</t>
  </si>
  <si>
    <t>izvršenja  sječa za 2020.godinu-Zona A ZP"Konjuh"</t>
  </si>
  <si>
    <t>kvalifikacione strukture zaposlenih za 2020.godinu</t>
  </si>
  <si>
    <t>(stanje na dan 31.12.2020.)</t>
  </si>
  <si>
    <t>ostvarenih investicionih ulaganja u 2020.godini</t>
  </si>
  <si>
    <t>izvršenja  sječa za 2020.godinu po širim kategorijama šuma  u I vodozaštitnoj zoni</t>
  </si>
  <si>
    <t>izvršenja  sječa za 2020.godinu po širim kategorijama šuma u zoni A Zaštićenog pejzaža"Konjuh"</t>
  </si>
  <si>
    <t>Izvršenja plana proizvodnje po angažovanim kapacitetima za 2020.godinu</t>
  </si>
  <si>
    <t>proizvodnje i zaliha po mjesecima za 2020.godinu</t>
  </si>
  <si>
    <t>02260</t>
  </si>
  <si>
    <t>Mašine za obradu zemlje</t>
  </si>
  <si>
    <t>02280</t>
  </si>
  <si>
    <t>Ostala oprema u šumarstvu</t>
  </si>
  <si>
    <t>Putnički automobil</t>
  </si>
  <si>
    <t>PRIVATNE ŠUME</t>
  </si>
  <si>
    <t>Mobilni telefoni Direkcija</t>
  </si>
  <si>
    <t>02350</t>
  </si>
  <si>
    <t>Kancelarijski namještaj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</si>
</sst>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000"/>
    <numFmt numFmtId="178" formatCode="0.0"/>
    <numFmt numFmtId="179" formatCode="#,##0.0"/>
    <numFmt numFmtId="180" formatCode="#,##0_ ;\-#,##0\ "/>
    <numFmt numFmtId="181" formatCode="#,##0.000"/>
    <numFmt numFmtId="182" formatCode="#,##0.0000"/>
    <numFmt numFmtId="183" formatCode="[$-41A]d\.\ mmmm\ yyyy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1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3" fontId="3" fillId="33" borderId="12" xfId="0" applyNumberFormat="1" applyFont="1" applyFill="1" applyBorder="1" applyAlignment="1">
      <alignment horizontal="center"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3" fillId="0" borderId="12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0" fontId="7" fillId="0" borderId="12" xfId="0" applyFont="1" applyBorder="1" applyAlignment="1">
      <alignment/>
    </xf>
    <xf numFmtId="3" fontId="7" fillId="0" borderId="12" xfId="0" applyNumberFormat="1" applyFont="1" applyBorder="1" applyAlignment="1">
      <alignment/>
    </xf>
    <xf numFmtId="0" fontId="7" fillId="33" borderId="12" xfId="0" applyFont="1" applyFill="1" applyBorder="1" applyAlignment="1">
      <alignment/>
    </xf>
    <xf numFmtId="0" fontId="4" fillId="0" borderId="17" xfId="0" applyFont="1" applyBorder="1" applyAlignment="1">
      <alignment horizontal="right"/>
    </xf>
    <xf numFmtId="3" fontId="3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8" xfId="0" applyBorder="1" applyAlignment="1">
      <alignment shrinkToFit="1"/>
    </xf>
    <xf numFmtId="0" fontId="0" fillId="0" borderId="0" xfId="0" applyAlignment="1">
      <alignment shrinkToFit="1"/>
    </xf>
    <xf numFmtId="0" fontId="0" fillId="0" borderId="18" xfId="0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3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4" fontId="3" fillId="34" borderId="12" xfId="0" applyNumberFormat="1" applyFont="1" applyFill="1" applyBorder="1" applyAlignment="1">
      <alignment/>
    </xf>
    <xf numFmtId="3" fontId="3" fillId="34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0" fillId="0" borderId="0" xfId="0" applyFill="1" applyAlignment="1">
      <alignment shrinkToFit="1"/>
    </xf>
    <xf numFmtId="0" fontId="0" fillId="0" borderId="18" xfId="0" applyFill="1" applyBorder="1" applyAlignment="1">
      <alignment shrinkToFit="1"/>
    </xf>
    <xf numFmtId="3" fontId="7" fillId="0" borderId="15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4" fillId="33" borderId="10" xfId="0" applyFont="1" applyFill="1" applyBorder="1" applyAlignment="1">
      <alignment horizontal="left"/>
    </xf>
    <xf numFmtId="3" fontId="3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4" fontId="6" fillId="0" borderId="12" xfId="0" applyNumberFormat="1" applyFont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7" fillId="0" borderId="19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" fontId="3" fillId="0" borderId="12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3" fontId="3" fillId="0" borderId="12" xfId="0" applyNumberFormat="1" applyFont="1" applyFill="1" applyBorder="1" applyAlignment="1">
      <alignment/>
    </xf>
    <xf numFmtId="3" fontId="6" fillId="0" borderId="12" xfId="0" applyNumberFormat="1" applyFont="1" applyBorder="1" applyAlignment="1">
      <alignment/>
    </xf>
    <xf numFmtId="0" fontId="7" fillId="0" borderId="16" xfId="0" applyFont="1" applyBorder="1" applyAlignment="1">
      <alignment/>
    </xf>
    <xf numFmtId="179" fontId="3" fillId="0" borderId="12" xfId="0" applyNumberFormat="1" applyFont="1" applyBorder="1" applyAlignment="1">
      <alignment/>
    </xf>
    <xf numFmtId="179" fontId="6" fillId="34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4" fontId="6" fillId="34" borderId="12" xfId="0" applyNumberFormat="1" applyFont="1" applyFill="1" applyBorder="1" applyAlignment="1">
      <alignment/>
    </xf>
    <xf numFmtId="0" fontId="9" fillId="0" borderId="2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9" fontId="0" fillId="0" borderId="12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12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79" fontId="3" fillId="0" borderId="12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5" xfId="0" applyFont="1" applyBorder="1" applyAlignment="1">
      <alignment/>
    </xf>
    <xf numFmtId="0" fontId="0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4" fontId="3" fillId="0" borderId="16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4" fontId="3" fillId="33" borderId="12" xfId="0" applyNumberFormat="1" applyFont="1" applyFill="1" applyBorder="1" applyAlignment="1">
      <alignment/>
    </xf>
    <xf numFmtId="3" fontId="6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22" borderId="12" xfId="0" applyNumberFormat="1" applyFont="1" applyFill="1" applyBorder="1" applyAlignment="1">
      <alignment/>
    </xf>
    <xf numFmtId="3" fontId="3" fillId="35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180" fontId="3" fillId="0" borderId="12" xfId="0" applyNumberFormat="1" applyFont="1" applyBorder="1" applyAlignment="1">
      <alignment/>
    </xf>
    <xf numFmtId="180" fontId="3" fillId="0" borderId="19" xfId="0" applyNumberFormat="1" applyFont="1" applyBorder="1" applyAlignment="1">
      <alignment/>
    </xf>
    <xf numFmtId="180" fontId="3" fillId="0" borderId="12" xfId="0" applyNumberFormat="1" applyFont="1" applyFill="1" applyBorder="1" applyAlignment="1">
      <alignment/>
    </xf>
    <xf numFmtId="180" fontId="3" fillId="0" borderId="19" xfId="0" applyNumberFormat="1" applyFont="1" applyFill="1" applyBorder="1" applyAlignment="1">
      <alignment/>
    </xf>
    <xf numFmtId="4" fontId="6" fillId="34" borderId="16" xfId="0" applyNumberFormat="1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7" fillId="36" borderId="19" xfId="0" applyFont="1" applyFill="1" applyBorder="1" applyAlignment="1">
      <alignment horizontal="center"/>
    </xf>
    <xf numFmtId="49" fontId="7" fillId="36" borderId="12" xfId="0" applyNumberFormat="1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/>
    </xf>
    <xf numFmtId="4" fontId="6" fillId="36" borderId="12" xfId="0" applyNumberFormat="1" applyFont="1" applyFill="1" applyBorder="1" applyAlignment="1">
      <alignment vertical="center"/>
    </xf>
    <xf numFmtId="179" fontId="6" fillId="36" borderId="12" xfId="0" applyNumberFormat="1" applyFont="1" applyFill="1" applyBorder="1" applyAlignment="1">
      <alignment vertical="center"/>
    </xf>
    <xf numFmtId="3" fontId="3" fillId="36" borderId="12" xfId="0" applyNumberFormat="1" applyFont="1" applyFill="1" applyBorder="1" applyAlignment="1">
      <alignment/>
    </xf>
    <xf numFmtId="3" fontId="4" fillId="36" borderId="12" xfId="0" applyNumberFormat="1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4" fontId="3" fillId="0" borderId="0" xfId="0" applyNumberFormat="1" applyFont="1" applyAlignment="1">
      <alignment/>
    </xf>
    <xf numFmtId="178" fontId="6" fillId="36" borderId="12" xfId="59" applyNumberFormat="1" applyFont="1" applyFill="1" applyBorder="1" applyAlignment="1">
      <alignment vertical="center"/>
    </xf>
    <xf numFmtId="3" fontId="6" fillId="36" borderId="12" xfId="0" applyNumberFormat="1" applyFont="1" applyFill="1" applyBorder="1" applyAlignment="1">
      <alignment vertical="center"/>
    </xf>
    <xf numFmtId="49" fontId="3" fillId="36" borderId="16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6" fillId="36" borderId="16" xfId="0" applyNumberFormat="1" applyFont="1" applyFill="1" applyBorder="1" applyAlignment="1">
      <alignment vertical="center"/>
    </xf>
    <xf numFmtId="0" fontId="0" fillId="36" borderId="19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 vertical="center"/>
    </xf>
    <xf numFmtId="3" fontId="3" fillId="36" borderId="12" xfId="0" applyNumberFormat="1" applyFont="1" applyFill="1" applyBorder="1" applyAlignment="1">
      <alignment vertical="center"/>
    </xf>
    <xf numFmtId="0" fontId="3" fillId="36" borderId="16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3" fontId="5" fillId="36" borderId="12" xfId="0" applyNumberFormat="1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0" fillId="36" borderId="13" xfId="0" applyFont="1" applyFill="1" applyBorder="1" applyAlignment="1">
      <alignment horizontal="center"/>
    </xf>
    <xf numFmtId="0" fontId="0" fillId="36" borderId="23" xfId="0" applyFont="1" applyFill="1" applyBorder="1" applyAlignment="1">
      <alignment horizontal="center"/>
    </xf>
    <xf numFmtId="0" fontId="0" fillId="36" borderId="16" xfId="0" applyFont="1" applyFill="1" applyBorder="1" applyAlignment="1">
      <alignment/>
    </xf>
    <xf numFmtId="0" fontId="0" fillId="36" borderId="12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6" fillId="36" borderId="12" xfId="0" applyFont="1" applyFill="1" applyBorder="1" applyAlignment="1">
      <alignment/>
    </xf>
    <xf numFmtId="4" fontId="6" fillId="36" borderId="12" xfId="0" applyNumberFormat="1" applyFont="1" applyFill="1" applyBorder="1" applyAlignment="1">
      <alignment/>
    </xf>
    <xf numFmtId="3" fontId="6" fillId="36" borderId="12" xfId="0" applyNumberFormat="1" applyFont="1" applyFill="1" applyBorder="1" applyAlignment="1">
      <alignment/>
    </xf>
    <xf numFmtId="0" fontId="4" fillId="36" borderId="23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5" fillId="36" borderId="12" xfId="0" applyFont="1" applyFill="1" applyBorder="1" applyAlignment="1">
      <alignment/>
    </xf>
    <xf numFmtId="49" fontId="3" fillId="36" borderId="12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2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0" fontId="4" fillId="36" borderId="12" xfId="0" applyFont="1" applyFill="1" applyBorder="1" applyAlignment="1">
      <alignment horizontal="center"/>
    </xf>
    <xf numFmtId="49" fontId="6" fillId="36" borderId="16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36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6" fillId="0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35" borderId="12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6" borderId="15" xfId="0" applyFont="1" applyFill="1" applyBorder="1" applyAlignment="1">
      <alignment/>
    </xf>
    <xf numFmtId="4" fontId="6" fillId="36" borderId="11" xfId="0" applyNumberFormat="1" applyFont="1" applyFill="1" applyBorder="1" applyAlignment="1">
      <alignment/>
    </xf>
    <xf numFmtId="0" fontId="5" fillId="36" borderId="19" xfId="0" applyFont="1" applyFill="1" applyBorder="1" applyAlignment="1">
      <alignment/>
    </xf>
    <xf numFmtId="0" fontId="5" fillId="36" borderId="19" xfId="0" applyFont="1" applyFill="1" applyBorder="1" applyAlignment="1">
      <alignment horizontal="center"/>
    </xf>
    <xf numFmtId="0" fontId="5" fillId="36" borderId="16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" fontId="3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 horizontal="left"/>
    </xf>
    <xf numFmtId="1" fontId="0" fillId="0" borderId="12" xfId="0" applyNumberFormat="1" applyFill="1" applyBorder="1" applyAlignment="1">
      <alignment horizontal="left"/>
    </xf>
    <xf numFmtId="0" fontId="0" fillId="0" borderId="12" xfId="0" applyBorder="1" applyAlignment="1">
      <alignment/>
    </xf>
    <xf numFmtId="2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4" fillId="36" borderId="10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36" borderId="10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5" fillId="36" borderId="19" xfId="0" applyFont="1" applyFill="1" applyBorder="1" applyAlignment="1">
      <alignment horizontal="left" vertical="center" wrapText="1"/>
    </xf>
    <xf numFmtId="0" fontId="5" fillId="36" borderId="13" xfId="0" applyFont="1" applyFill="1" applyBorder="1" applyAlignment="1">
      <alignment horizontal="left" vertical="center" wrapText="1"/>
    </xf>
    <xf numFmtId="0" fontId="5" fillId="36" borderId="16" xfId="0" applyFont="1" applyFill="1" applyBorder="1" applyAlignment="1">
      <alignment horizontal="left" vertical="center" wrapText="1"/>
    </xf>
    <xf numFmtId="0" fontId="4" fillId="36" borderId="19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5" fillId="36" borderId="19" xfId="0" applyNumberFormat="1" applyFont="1" applyFill="1" applyBorder="1" applyAlignment="1">
      <alignment horizontal="center" vertical="center"/>
    </xf>
    <xf numFmtId="49" fontId="5" fillId="36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0" fillId="36" borderId="23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left" vertical="center" wrapText="1"/>
    </xf>
    <xf numFmtId="0" fontId="7" fillId="36" borderId="16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" fillId="0" borderId="16" xfId="0" applyFont="1" applyBorder="1" applyAlignment="1">
      <alignment/>
    </xf>
    <xf numFmtId="0" fontId="7" fillId="36" borderId="13" xfId="0" applyFont="1" applyFill="1" applyBorder="1" applyAlignment="1">
      <alignment horizontal="left" vertical="center" wrapText="1"/>
    </xf>
    <xf numFmtId="0" fontId="0" fillId="36" borderId="19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left"/>
    </xf>
    <xf numFmtId="0" fontId="5" fillId="36" borderId="10" xfId="0" applyFont="1" applyFill="1" applyBorder="1" applyAlignment="1">
      <alignment horizontal="left"/>
    </xf>
    <xf numFmtId="0" fontId="5" fillId="36" borderId="11" xfId="0" applyFont="1" applyFill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4" fillId="0" borderId="19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36" borderId="23" xfId="0" applyFont="1" applyFill="1" applyBorder="1" applyAlignment="1">
      <alignment horizontal="center" vertical="center" wrapText="1"/>
    </xf>
    <xf numFmtId="0" fontId="0" fillId="36" borderId="21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center" vertical="center" wrapText="1"/>
    </xf>
    <xf numFmtId="0" fontId="0" fillId="36" borderId="2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textRotation="90"/>
    </xf>
    <xf numFmtId="0" fontId="0" fillId="36" borderId="21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36" borderId="12" xfId="0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6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4" fillId="36" borderId="23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4" fontId="6" fillId="36" borderId="10" xfId="0" applyNumberFormat="1" applyFont="1" applyFill="1" applyBorder="1" applyAlignment="1">
      <alignment horizontal="right"/>
    </xf>
    <xf numFmtId="0" fontId="6" fillId="36" borderId="11" xfId="0" applyFont="1" applyFill="1" applyBorder="1" applyAlignment="1">
      <alignment horizontal="right"/>
    </xf>
    <xf numFmtId="4" fontId="3" fillId="0" borderId="11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V21" sqref="V21"/>
    </sheetView>
  </sheetViews>
  <sheetFormatPr defaultColWidth="9.140625" defaultRowHeight="12.75"/>
  <cols>
    <col min="1" max="1" width="12.57421875" style="0" customWidth="1"/>
    <col min="2" max="2" width="9.421875" style="0" customWidth="1"/>
    <col min="3" max="4" width="5.421875" style="0" customWidth="1"/>
    <col min="5" max="5" width="6.421875" style="0" customWidth="1"/>
    <col min="6" max="7" width="6.00390625" style="0" customWidth="1"/>
    <col min="8" max="8" width="7.00390625" style="0" customWidth="1"/>
    <col min="9" max="9" width="5.57421875" style="0" customWidth="1"/>
    <col min="10" max="11" width="4.7109375" style="0" customWidth="1"/>
    <col min="12" max="12" width="5.57421875" style="0" customWidth="1"/>
    <col min="13" max="13" width="5.28125" style="0" customWidth="1"/>
    <col min="14" max="14" width="6.140625" style="0" customWidth="1"/>
    <col min="15" max="15" width="5.7109375" style="0" customWidth="1"/>
    <col min="16" max="16" width="5.8515625" style="0" customWidth="1"/>
    <col min="17" max="17" width="7.00390625" style="0" customWidth="1"/>
    <col min="18" max="18" width="5.00390625" style="0" customWidth="1"/>
    <col min="19" max="20" width="4.7109375" style="0" customWidth="1"/>
    <col min="21" max="22" width="6.140625" style="0" customWidth="1"/>
    <col min="23" max="23" width="6.140625" style="7" customWidth="1"/>
  </cols>
  <sheetData>
    <row r="1" spans="22:23" ht="12.75">
      <c r="V1" s="7"/>
      <c r="W1"/>
    </row>
    <row r="2" spans="22:23" ht="12.75">
      <c r="V2" s="7"/>
      <c r="W2"/>
    </row>
    <row r="3" spans="22:23" ht="12.75">
      <c r="V3" s="7"/>
      <c r="W3"/>
    </row>
    <row r="4" spans="1:4" ht="12.75">
      <c r="A4" s="233" t="s">
        <v>13</v>
      </c>
      <c r="B4" s="233"/>
      <c r="C4" s="233"/>
      <c r="D4" s="233"/>
    </row>
    <row r="5" spans="1:4" ht="12.75">
      <c r="A5" s="233" t="s">
        <v>14</v>
      </c>
      <c r="B5" s="233"/>
      <c r="C5" s="233"/>
      <c r="D5" s="233"/>
    </row>
    <row r="7" spans="1:23" ht="12.75">
      <c r="A7" s="240" t="s">
        <v>96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</row>
    <row r="8" spans="1:23" ht="12.75">
      <c r="A8" s="240" t="s">
        <v>317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</row>
    <row r="9" spans="1:23" ht="12.75" customHeight="1">
      <c r="A9" s="240" t="s">
        <v>67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</row>
    <row r="10" spans="22:23" ht="12.75">
      <c r="V10" s="243" t="s">
        <v>68</v>
      </c>
      <c r="W10" s="243"/>
    </row>
    <row r="11" spans="22:23" ht="12.75">
      <c r="V11" s="42"/>
      <c r="W11" s="42"/>
    </row>
    <row r="12" spans="1:23" s="71" customFormat="1" ht="10.5" customHeight="1">
      <c r="A12" s="234" t="s">
        <v>66</v>
      </c>
      <c r="B12" s="237" t="s">
        <v>56</v>
      </c>
      <c r="C12" s="224" t="s">
        <v>258</v>
      </c>
      <c r="D12" s="225"/>
      <c r="E12" s="225"/>
      <c r="F12" s="225"/>
      <c r="G12" s="225"/>
      <c r="H12" s="225"/>
      <c r="I12" s="225"/>
      <c r="J12" s="225"/>
      <c r="K12" s="226"/>
      <c r="L12" s="224" t="s">
        <v>57</v>
      </c>
      <c r="M12" s="225"/>
      <c r="N12" s="225"/>
      <c r="O12" s="225"/>
      <c r="P12" s="225"/>
      <c r="Q12" s="225"/>
      <c r="R12" s="225"/>
      <c r="S12" s="225"/>
      <c r="T12" s="226"/>
      <c r="U12" s="224" t="s">
        <v>98</v>
      </c>
      <c r="V12" s="226"/>
      <c r="W12" s="160" t="s">
        <v>100</v>
      </c>
    </row>
    <row r="13" spans="1:23" ht="12.75">
      <c r="A13" s="235"/>
      <c r="B13" s="238"/>
      <c r="C13" s="224" t="s">
        <v>97</v>
      </c>
      <c r="D13" s="225"/>
      <c r="E13" s="226"/>
      <c r="F13" s="224" t="s">
        <v>136</v>
      </c>
      <c r="G13" s="225"/>
      <c r="H13" s="226"/>
      <c r="I13" s="224" t="s">
        <v>272</v>
      </c>
      <c r="J13" s="225"/>
      <c r="K13" s="226"/>
      <c r="L13" s="224" t="s">
        <v>97</v>
      </c>
      <c r="M13" s="225"/>
      <c r="N13" s="226"/>
      <c r="O13" s="224" t="s">
        <v>136</v>
      </c>
      <c r="P13" s="225"/>
      <c r="Q13" s="226"/>
      <c r="R13" s="224" t="s">
        <v>272</v>
      </c>
      <c r="S13" s="225"/>
      <c r="T13" s="226"/>
      <c r="U13" s="162" t="s">
        <v>99</v>
      </c>
      <c r="V13" s="162" t="s">
        <v>137</v>
      </c>
      <c r="W13" s="241" t="s">
        <v>264</v>
      </c>
    </row>
    <row r="14" spans="1:23" ht="12.75">
      <c r="A14" s="236"/>
      <c r="B14" s="239"/>
      <c r="C14" s="193" t="s">
        <v>260</v>
      </c>
      <c r="D14" s="193" t="s">
        <v>261</v>
      </c>
      <c r="E14" s="193" t="s">
        <v>2</v>
      </c>
      <c r="F14" s="193" t="s">
        <v>260</v>
      </c>
      <c r="G14" s="193" t="s">
        <v>261</v>
      </c>
      <c r="H14" s="193" t="s">
        <v>2</v>
      </c>
      <c r="I14" s="193">
        <v>1</v>
      </c>
      <c r="J14" s="193">
        <v>3</v>
      </c>
      <c r="K14" s="193">
        <v>4</v>
      </c>
      <c r="L14" s="193" t="s">
        <v>260</v>
      </c>
      <c r="M14" s="193" t="s">
        <v>261</v>
      </c>
      <c r="N14" s="193" t="s">
        <v>2</v>
      </c>
      <c r="O14" s="193" t="s">
        <v>260</v>
      </c>
      <c r="P14" s="193" t="s">
        <v>261</v>
      </c>
      <c r="Q14" s="193" t="s">
        <v>2</v>
      </c>
      <c r="R14" s="193">
        <v>1</v>
      </c>
      <c r="S14" s="193">
        <v>3</v>
      </c>
      <c r="T14" s="193">
        <v>4</v>
      </c>
      <c r="U14" s="165" t="s">
        <v>262</v>
      </c>
      <c r="V14" s="165" t="s">
        <v>263</v>
      </c>
      <c r="W14" s="242"/>
    </row>
    <row r="15" spans="1:23" ht="12.75">
      <c r="A15" s="91">
        <v>1</v>
      </c>
      <c r="B15" s="106">
        <v>2</v>
      </c>
      <c r="C15" s="98">
        <v>3</v>
      </c>
      <c r="D15" s="107">
        <v>4</v>
      </c>
      <c r="E15" s="107">
        <v>5</v>
      </c>
      <c r="F15" s="107">
        <v>6</v>
      </c>
      <c r="G15" s="107">
        <v>7</v>
      </c>
      <c r="H15" s="107">
        <v>8</v>
      </c>
      <c r="I15" s="108">
        <v>9</v>
      </c>
      <c r="J15" s="108">
        <v>10</v>
      </c>
      <c r="K15" s="108">
        <v>11</v>
      </c>
      <c r="L15" s="109">
        <v>12</v>
      </c>
      <c r="M15" s="109">
        <v>13</v>
      </c>
      <c r="N15" s="109">
        <v>14</v>
      </c>
      <c r="O15" s="98">
        <v>15</v>
      </c>
      <c r="P15" s="98">
        <v>16</v>
      </c>
      <c r="Q15" s="98">
        <v>17</v>
      </c>
      <c r="R15" s="107">
        <v>18</v>
      </c>
      <c r="S15" s="107">
        <v>19</v>
      </c>
      <c r="T15" s="107">
        <v>20</v>
      </c>
      <c r="U15" s="107">
        <v>21</v>
      </c>
      <c r="V15" s="107">
        <v>22</v>
      </c>
      <c r="W15" s="110">
        <v>23</v>
      </c>
    </row>
    <row r="16" spans="1:23" ht="12.75">
      <c r="A16" s="230" t="s">
        <v>161</v>
      </c>
      <c r="B16" s="39" t="s">
        <v>58</v>
      </c>
      <c r="C16" s="166">
        <v>0</v>
      </c>
      <c r="D16" s="32">
        <v>0</v>
      </c>
      <c r="E16" s="32">
        <f>C16+D16</f>
        <v>0</v>
      </c>
      <c r="F16" s="32">
        <v>0</v>
      </c>
      <c r="G16" s="32">
        <v>0</v>
      </c>
      <c r="H16" s="32">
        <f>F16+G16</f>
        <v>0</v>
      </c>
      <c r="I16" s="32">
        <v>0</v>
      </c>
      <c r="J16" s="32">
        <v>0</v>
      </c>
      <c r="K16" s="32">
        <v>0</v>
      </c>
      <c r="L16" s="32">
        <v>12.8</v>
      </c>
      <c r="M16" s="32">
        <v>0</v>
      </c>
      <c r="N16" s="32">
        <f>L16+M16</f>
        <v>12.8</v>
      </c>
      <c r="O16" s="32">
        <v>10.7</v>
      </c>
      <c r="P16" s="32">
        <v>0</v>
      </c>
      <c r="Q16" s="32">
        <f>O16+P16</f>
        <v>10.7</v>
      </c>
      <c r="R16" s="32">
        <v>10.7</v>
      </c>
      <c r="S16" s="32">
        <v>0</v>
      </c>
      <c r="T16" s="32">
        <v>0</v>
      </c>
      <c r="U16" s="32">
        <f aca="true" t="shared" si="0" ref="U16:U29">E16+N16</f>
        <v>12.8</v>
      </c>
      <c r="V16" s="32">
        <f aca="true" t="shared" si="1" ref="V16:V21">H16+Q16</f>
        <v>10.7</v>
      </c>
      <c r="W16" s="25">
        <f>V16/U16*100</f>
        <v>83.59374999999999</v>
      </c>
    </row>
    <row r="17" spans="1:23" ht="12.75">
      <c r="A17" s="231"/>
      <c r="B17" s="39" t="s">
        <v>59</v>
      </c>
      <c r="C17" s="32">
        <v>0</v>
      </c>
      <c r="D17" s="32">
        <v>0</v>
      </c>
      <c r="E17" s="32">
        <f aca="true" t="shared" si="2" ref="E17:E28">C17+D17</f>
        <v>0</v>
      </c>
      <c r="F17" s="32">
        <v>0</v>
      </c>
      <c r="G17" s="32">
        <v>0</v>
      </c>
      <c r="H17" s="32">
        <f>F17+G17</f>
        <v>0</v>
      </c>
      <c r="I17" s="32">
        <v>0</v>
      </c>
      <c r="J17" s="32">
        <v>0</v>
      </c>
      <c r="K17" s="32">
        <v>0</v>
      </c>
      <c r="L17" s="32">
        <v>8.2</v>
      </c>
      <c r="M17" s="32">
        <v>2.5</v>
      </c>
      <c r="N17" s="32">
        <f>L17+M17</f>
        <v>10.7</v>
      </c>
      <c r="O17" s="32">
        <v>2</v>
      </c>
      <c r="P17" s="32">
        <v>0</v>
      </c>
      <c r="Q17" s="32">
        <f>O17+P17</f>
        <v>2</v>
      </c>
      <c r="R17" s="32">
        <v>2</v>
      </c>
      <c r="S17" s="32">
        <v>0</v>
      </c>
      <c r="T17" s="32">
        <v>0</v>
      </c>
      <c r="U17" s="32">
        <f t="shared" si="0"/>
        <v>10.7</v>
      </c>
      <c r="V17" s="32">
        <f t="shared" si="1"/>
        <v>2</v>
      </c>
      <c r="W17" s="25">
        <f aca="true" t="shared" si="3" ref="W17:W25">V17/U17*100</f>
        <v>18.691588785046733</v>
      </c>
    </row>
    <row r="18" spans="1:23" ht="12.75">
      <c r="A18" s="231"/>
      <c r="B18" s="39" t="s">
        <v>9</v>
      </c>
      <c r="C18" s="32">
        <v>0.4</v>
      </c>
      <c r="D18" s="32">
        <v>0.5</v>
      </c>
      <c r="E18" s="32">
        <f t="shared" si="2"/>
        <v>0.9</v>
      </c>
      <c r="F18" s="32">
        <v>0</v>
      </c>
      <c r="G18" s="32">
        <v>0</v>
      </c>
      <c r="H18" s="32">
        <f>F18+G18</f>
        <v>0</v>
      </c>
      <c r="I18" s="32">
        <v>0</v>
      </c>
      <c r="J18" s="32">
        <v>0</v>
      </c>
      <c r="K18" s="32">
        <v>0</v>
      </c>
      <c r="L18" s="32">
        <v>9.4</v>
      </c>
      <c r="M18" s="32">
        <v>5</v>
      </c>
      <c r="N18" s="32">
        <f>L18+M18</f>
        <v>14.4</v>
      </c>
      <c r="O18" s="32">
        <v>0.7</v>
      </c>
      <c r="P18" s="32">
        <v>0</v>
      </c>
      <c r="Q18" s="32">
        <f>O18+P18</f>
        <v>0.7</v>
      </c>
      <c r="R18" s="32">
        <v>0.7</v>
      </c>
      <c r="S18" s="32">
        <v>0</v>
      </c>
      <c r="T18" s="32">
        <v>0</v>
      </c>
      <c r="U18" s="32">
        <f t="shared" si="0"/>
        <v>15.3</v>
      </c>
      <c r="V18" s="32">
        <f t="shared" si="1"/>
        <v>0.7</v>
      </c>
      <c r="W18" s="25">
        <f t="shared" si="3"/>
        <v>4.57516339869281</v>
      </c>
    </row>
    <row r="19" spans="1:23" ht="12.75">
      <c r="A19" s="232"/>
      <c r="B19" s="53" t="s">
        <v>2</v>
      </c>
      <c r="C19" s="54">
        <f>SUM(C16:C18)</f>
        <v>0.4</v>
      </c>
      <c r="D19" s="114">
        <f>SUM(D16:D18)</f>
        <v>0.5</v>
      </c>
      <c r="E19" s="114">
        <f t="shared" si="2"/>
        <v>0.9</v>
      </c>
      <c r="F19" s="114">
        <f>SUM(F16:F18)</f>
        <v>0</v>
      </c>
      <c r="G19" s="114">
        <f>SUM(G16:G18)</f>
        <v>0</v>
      </c>
      <c r="H19" s="114">
        <f aca="true" t="shared" si="4" ref="H19:H28">F19+G19</f>
        <v>0</v>
      </c>
      <c r="I19" s="114">
        <f>SUM(I16:I18)</f>
        <v>0</v>
      </c>
      <c r="J19" s="114">
        <f>SUM(J16:J18)</f>
        <v>0</v>
      </c>
      <c r="K19" s="114">
        <f>SUM(K16:K18)</f>
        <v>0</v>
      </c>
      <c r="L19" s="114">
        <f>SUM(L16:L18)</f>
        <v>30.4</v>
      </c>
      <c r="M19" s="114">
        <f>SUM(M16:M18)</f>
        <v>7.5</v>
      </c>
      <c r="N19" s="114">
        <f aca="true" t="shared" si="5" ref="N19:N28">L19+M19</f>
        <v>37.9</v>
      </c>
      <c r="O19" s="114">
        <f>SUM(O16:O18)</f>
        <v>13.399999999999999</v>
      </c>
      <c r="P19" s="114">
        <f>SUM(P16:P18)</f>
        <v>0</v>
      </c>
      <c r="Q19" s="114">
        <f aca="true" t="shared" si="6" ref="Q19:Q28">O19+P19</f>
        <v>13.399999999999999</v>
      </c>
      <c r="R19" s="114">
        <f>SUM(R16:R18)</f>
        <v>13.399999999999999</v>
      </c>
      <c r="S19" s="114">
        <f>SUM(S16:S18)</f>
        <v>0</v>
      </c>
      <c r="T19" s="114">
        <f>SUM(T16:T18)</f>
        <v>0</v>
      </c>
      <c r="U19" s="114">
        <f t="shared" si="0"/>
        <v>38.8</v>
      </c>
      <c r="V19" s="114">
        <f t="shared" si="1"/>
        <v>13.399999999999999</v>
      </c>
      <c r="W19" s="57">
        <f t="shared" si="3"/>
        <v>34.5360824742268</v>
      </c>
    </row>
    <row r="20" spans="1:23" ht="12.75">
      <c r="A20" s="74"/>
      <c r="B20" s="39" t="s">
        <v>60</v>
      </c>
      <c r="C20" s="32">
        <v>2.5</v>
      </c>
      <c r="D20" s="32">
        <v>6</v>
      </c>
      <c r="E20" s="32">
        <f t="shared" si="2"/>
        <v>8.5</v>
      </c>
      <c r="F20" s="88">
        <v>0</v>
      </c>
      <c r="G20" s="88">
        <v>8.5</v>
      </c>
      <c r="H20" s="88">
        <f t="shared" si="4"/>
        <v>8.5</v>
      </c>
      <c r="I20" s="88">
        <v>4.5</v>
      </c>
      <c r="J20" s="88">
        <v>4</v>
      </c>
      <c r="K20" s="88">
        <v>0</v>
      </c>
      <c r="L20" s="32">
        <v>12.8</v>
      </c>
      <c r="M20" s="32">
        <v>7.5</v>
      </c>
      <c r="N20" s="88">
        <f t="shared" si="5"/>
        <v>20.3</v>
      </c>
      <c r="O20" s="88">
        <v>12.8</v>
      </c>
      <c r="P20" s="88">
        <v>0</v>
      </c>
      <c r="Q20" s="32">
        <f t="shared" si="6"/>
        <v>12.8</v>
      </c>
      <c r="R20" s="88">
        <v>12.8</v>
      </c>
      <c r="S20" s="88">
        <v>0</v>
      </c>
      <c r="T20" s="88">
        <v>0</v>
      </c>
      <c r="U20" s="32">
        <f t="shared" si="0"/>
        <v>28.8</v>
      </c>
      <c r="V20" s="32">
        <f t="shared" si="1"/>
        <v>21.3</v>
      </c>
      <c r="W20" s="25">
        <f t="shared" si="3"/>
        <v>73.95833333333334</v>
      </c>
    </row>
    <row r="21" spans="1:23" ht="12.75">
      <c r="A21" s="75" t="s">
        <v>162</v>
      </c>
      <c r="B21" s="39" t="s">
        <v>61</v>
      </c>
      <c r="C21" s="32">
        <v>5.5</v>
      </c>
      <c r="D21" s="32">
        <v>12</v>
      </c>
      <c r="E21" s="32">
        <f t="shared" si="2"/>
        <v>17.5</v>
      </c>
      <c r="F21" s="88">
        <v>1</v>
      </c>
      <c r="G21" s="88">
        <v>19</v>
      </c>
      <c r="H21" s="88">
        <f t="shared" si="4"/>
        <v>20</v>
      </c>
      <c r="I21" s="88">
        <v>17</v>
      </c>
      <c r="J21" s="88">
        <v>3</v>
      </c>
      <c r="K21" s="88">
        <v>0</v>
      </c>
      <c r="L21" s="32">
        <v>12</v>
      </c>
      <c r="M21" s="32">
        <v>2</v>
      </c>
      <c r="N21" s="88">
        <f t="shared" si="5"/>
        <v>14</v>
      </c>
      <c r="O21" s="88">
        <v>11</v>
      </c>
      <c r="P21" s="88">
        <v>0</v>
      </c>
      <c r="Q21" s="32">
        <f t="shared" si="6"/>
        <v>11</v>
      </c>
      <c r="R21" s="32">
        <v>9</v>
      </c>
      <c r="S21" s="32">
        <v>2</v>
      </c>
      <c r="T21" s="32">
        <v>0</v>
      </c>
      <c r="U21" s="32">
        <f t="shared" si="0"/>
        <v>31.5</v>
      </c>
      <c r="V21" s="32">
        <f t="shared" si="1"/>
        <v>31</v>
      </c>
      <c r="W21" s="25">
        <f t="shared" si="3"/>
        <v>98.4126984126984</v>
      </c>
    </row>
    <row r="22" spans="1:23" ht="12.75">
      <c r="A22" s="76"/>
      <c r="B22" s="53" t="s">
        <v>2</v>
      </c>
      <c r="C22" s="114">
        <f>SUM(C20:C21)</f>
        <v>8</v>
      </c>
      <c r="D22" s="114">
        <f>SUM(D20:D21)</f>
        <v>18</v>
      </c>
      <c r="E22" s="114">
        <f t="shared" si="2"/>
        <v>26</v>
      </c>
      <c r="F22" s="114">
        <f>SUM(F20:F21)</f>
        <v>1</v>
      </c>
      <c r="G22" s="114">
        <f>SUM(G20:G21)</f>
        <v>27.5</v>
      </c>
      <c r="H22" s="114">
        <f t="shared" si="4"/>
        <v>28.5</v>
      </c>
      <c r="I22" s="114">
        <f>SUM(I20:I21)</f>
        <v>21.5</v>
      </c>
      <c r="J22" s="114">
        <f>SUM(J20:J21)</f>
        <v>7</v>
      </c>
      <c r="K22" s="114">
        <f>SUM(K20:K21)</f>
        <v>0</v>
      </c>
      <c r="L22" s="114">
        <f>SUM(L20:L21)</f>
        <v>24.8</v>
      </c>
      <c r="M22" s="114">
        <f>SUM(M20:M21)</f>
        <v>9.5</v>
      </c>
      <c r="N22" s="114">
        <f t="shared" si="5"/>
        <v>34.3</v>
      </c>
      <c r="O22" s="114">
        <f>SUM(O20:O21)</f>
        <v>23.8</v>
      </c>
      <c r="P22" s="114">
        <f>SUM(P20:P21)</f>
        <v>0</v>
      </c>
      <c r="Q22" s="114">
        <f t="shared" si="6"/>
        <v>23.8</v>
      </c>
      <c r="R22" s="114">
        <f>SUM(R20:R21)</f>
        <v>21.8</v>
      </c>
      <c r="S22" s="114">
        <f>SUM(S20:S21)</f>
        <v>2</v>
      </c>
      <c r="T22" s="114">
        <f>SUM(T20:T21)</f>
        <v>0</v>
      </c>
      <c r="U22" s="114">
        <f t="shared" si="0"/>
        <v>60.3</v>
      </c>
      <c r="V22" s="114">
        <f aca="true" t="shared" si="7" ref="V22:V29">H22+Q22</f>
        <v>52.3</v>
      </c>
      <c r="W22" s="57">
        <f t="shared" si="3"/>
        <v>86.7330016583748</v>
      </c>
    </row>
    <row r="23" spans="1:23" ht="12.75">
      <c r="A23" s="74"/>
      <c r="B23" s="39" t="s">
        <v>62</v>
      </c>
      <c r="C23" s="88">
        <v>0</v>
      </c>
      <c r="D23" s="88">
        <v>0</v>
      </c>
      <c r="E23" s="32">
        <f t="shared" si="2"/>
        <v>0</v>
      </c>
      <c r="F23" s="32">
        <v>0</v>
      </c>
      <c r="G23" s="32">
        <v>0</v>
      </c>
      <c r="H23" s="32">
        <f t="shared" si="4"/>
        <v>0</v>
      </c>
      <c r="I23" s="32">
        <v>0</v>
      </c>
      <c r="J23" s="32">
        <v>0</v>
      </c>
      <c r="K23" s="32">
        <v>0</v>
      </c>
      <c r="L23" s="88">
        <v>1</v>
      </c>
      <c r="M23" s="88">
        <v>0</v>
      </c>
      <c r="N23" s="32">
        <f t="shared" si="5"/>
        <v>1</v>
      </c>
      <c r="O23" s="32">
        <v>0</v>
      </c>
      <c r="P23" s="32">
        <v>0</v>
      </c>
      <c r="Q23" s="32">
        <f t="shared" si="6"/>
        <v>0</v>
      </c>
      <c r="R23" s="32">
        <v>0</v>
      </c>
      <c r="S23" s="32">
        <v>0</v>
      </c>
      <c r="T23" s="32">
        <v>0</v>
      </c>
      <c r="U23" s="32">
        <f t="shared" si="0"/>
        <v>1</v>
      </c>
      <c r="V23" s="32">
        <f t="shared" si="7"/>
        <v>0</v>
      </c>
      <c r="W23" s="25">
        <f t="shared" si="3"/>
        <v>0</v>
      </c>
    </row>
    <row r="24" spans="1:23" ht="12.75">
      <c r="A24" s="75" t="s">
        <v>163</v>
      </c>
      <c r="B24" s="39" t="s">
        <v>63</v>
      </c>
      <c r="C24" s="88">
        <v>0</v>
      </c>
      <c r="D24" s="88">
        <v>0</v>
      </c>
      <c r="E24" s="32">
        <f t="shared" si="2"/>
        <v>0</v>
      </c>
      <c r="F24" s="32">
        <v>0</v>
      </c>
      <c r="G24" s="32">
        <v>0</v>
      </c>
      <c r="H24" s="32">
        <f t="shared" si="4"/>
        <v>0</v>
      </c>
      <c r="I24" s="32">
        <v>0</v>
      </c>
      <c r="J24" s="32">
        <v>0</v>
      </c>
      <c r="K24" s="32">
        <v>0</v>
      </c>
      <c r="L24" s="88">
        <v>3.8</v>
      </c>
      <c r="M24" s="88">
        <v>0</v>
      </c>
      <c r="N24" s="32">
        <f t="shared" si="5"/>
        <v>3.8</v>
      </c>
      <c r="O24" s="32">
        <v>0</v>
      </c>
      <c r="P24" s="32">
        <v>0</v>
      </c>
      <c r="Q24" s="32">
        <f t="shared" si="6"/>
        <v>0</v>
      </c>
      <c r="R24" s="32">
        <v>0</v>
      </c>
      <c r="S24" s="32">
        <v>0</v>
      </c>
      <c r="T24" s="32">
        <v>0</v>
      </c>
      <c r="U24" s="32">
        <f t="shared" si="0"/>
        <v>3.8</v>
      </c>
      <c r="V24" s="32">
        <f t="shared" si="7"/>
        <v>0</v>
      </c>
      <c r="W24" s="25">
        <f t="shared" si="3"/>
        <v>0</v>
      </c>
    </row>
    <row r="25" spans="1:23" ht="12.75">
      <c r="A25" s="76"/>
      <c r="B25" s="53" t="s">
        <v>2</v>
      </c>
      <c r="C25" s="114">
        <f>SUM(C23:C24)</f>
        <v>0</v>
      </c>
      <c r="D25" s="114">
        <f>SUM(D23:D24)</f>
        <v>0</v>
      </c>
      <c r="E25" s="114">
        <f t="shared" si="2"/>
        <v>0</v>
      </c>
      <c r="F25" s="114">
        <f>SUM(F23:F24)</f>
        <v>0</v>
      </c>
      <c r="G25" s="114">
        <f>SUM(G23:G24)</f>
        <v>0</v>
      </c>
      <c r="H25" s="114">
        <f t="shared" si="4"/>
        <v>0</v>
      </c>
      <c r="I25" s="114">
        <f>SUM(I23:I24)</f>
        <v>0</v>
      </c>
      <c r="J25" s="114">
        <f>SUM(J23:J24)</f>
        <v>0</v>
      </c>
      <c r="K25" s="114">
        <f>SUM(K23:K24)</f>
        <v>0</v>
      </c>
      <c r="L25" s="114">
        <f>SUM(L23:L24)</f>
        <v>4.8</v>
      </c>
      <c r="M25" s="114">
        <f>SUM(M23:M24)</f>
        <v>0</v>
      </c>
      <c r="N25" s="114">
        <f t="shared" si="5"/>
        <v>4.8</v>
      </c>
      <c r="O25" s="114">
        <f>SUM(O23:O24)</f>
        <v>0</v>
      </c>
      <c r="P25" s="114">
        <f>SUM(P23:P24)</f>
        <v>0</v>
      </c>
      <c r="Q25" s="114">
        <f t="shared" si="6"/>
        <v>0</v>
      </c>
      <c r="R25" s="114">
        <f>SUM(R23:R24)</f>
        <v>0</v>
      </c>
      <c r="S25" s="114">
        <f>SUM(S23:S24)</f>
        <v>0</v>
      </c>
      <c r="T25" s="114">
        <f>SUM(T23:T24)</f>
        <v>0</v>
      </c>
      <c r="U25" s="114">
        <f t="shared" si="0"/>
        <v>4.8</v>
      </c>
      <c r="V25" s="114">
        <f t="shared" si="7"/>
        <v>0</v>
      </c>
      <c r="W25" s="57">
        <f t="shared" si="3"/>
        <v>0</v>
      </c>
    </row>
    <row r="26" spans="1:23" s="10" customFormat="1" ht="12.75" customHeight="1">
      <c r="A26" s="74"/>
      <c r="B26" s="39" t="s">
        <v>64</v>
      </c>
      <c r="C26" s="32">
        <v>0</v>
      </c>
      <c r="D26" s="32">
        <v>0</v>
      </c>
      <c r="E26" s="32">
        <f t="shared" si="2"/>
        <v>0</v>
      </c>
      <c r="F26" s="32">
        <v>0</v>
      </c>
      <c r="G26" s="32">
        <v>0</v>
      </c>
      <c r="H26" s="32">
        <f t="shared" si="4"/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f t="shared" si="5"/>
        <v>0</v>
      </c>
      <c r="O26" s="32">
        <v>0</v>
      </c>
      <c r="P26" s="32">
        <v>0</v>
      </c>
      <c r="Q26" s="32">
        <f t="shared" si="6"/>
        <v>0</v>
      </c>
      <c r="R26" s="32">
        <v>0</v>
      </c>
      <c r="S26" s="32">
        <v>0</v>
      </c>
      <c r="T26" s="32">
        <v>0</v>
      </c>
      <c r="U26" s="32">
        <f t="shared" si="0"/>
        <v>0</v>
      </c>
      <c r="V26" s="32">
        <f t="shared" si="7"/>
        <v>0</v>
      </c>
      <c r="W26" s="25">
        <v>0</v>
      </c>
    </row>
    <row r="27" spans="1:23" ht="12.75">
      <c r="A27" s="75" t="s">
        <v>164</v>
      </c>
      <c r="B27" s="39" t="s">
        <v>65</v>
      </c>
      <c r="C27" s="32">
        <v>0</v>
      </c>
      <c r="D27" s="32">
        <v>0</v>
      </c>
      <c r="E27" s="32">
        <f t="shared" si="2"/>
        <v>0</v>
      </c>
      <c r="F27" s="32">
        <v>0</v>
      </c>
      <c r="G27" s="32">
        <v>0</v>
      </c>
      <c r="H27" s="32">
        <f t="shared" si="4"/>
        <v>0</v>
      </c>
      <c r="I27" s="32">
        <v>0</v>
      </c>
      <c r="J27" s="32">
        <v>0</v>
      </c>
      <c r="K27" s="32">
        <v>0</v>
      </c>
      <c r="L27" s="32">
        <v>1.3</v>
      </c>
      <c r="M27" s="32">
        <v>0.5</v>
      </c>
      <c r="N27" s="32">
        <f t="shared" si="5"/>
        <v>1.8</v>
      </c>
      <c r="O27" s="32">
        <v>1.3</v>
      </c>
      <c r="P27" s="32">
        <v>0</v>
      </c>
      <c r="Q27" s="32">
        <f t="shared" si="6"/>
        <v>1.3</v>
      </c>
      <c r="R27" s="32">
        <v>1.3</v>
      </c>
      <c r="S27" s="32">
        <v>0</v>
      </c>
      <c r="T27" s="32">
        <v>0</v>
      </c>
      <c r="U27" s="32">
        <f t="shared" si="0"/>
        <v>1.8</v>
      </c>
      <c r="V27" s="32">
        <f t="shared" si="7"/>
        <v>1.3</v>
      </c>
      <c r="W27" s="25">
        <f>V27/U27*100</f>
        <v>72.22222222222221</v>
      </c>
    </row>
    <row r="28" spans="1:23" ht="12.75">
      <c r="A28" s="76"/>
      <c r="B28" s="53" t="s">
        <v>2</v>
      </c>
      <c r="C28" s="114">
        <f>SUM(C26:C27)</f>
        <v>0</v>
      </c>
      <c r="D28" s="114">
        <f>SUM(D26:D27)</f>
        <v>0</v>
      </c>
      <c r="E28" s="114">
        <f t="shared" si="2"/>
        <v>0</v>
      </c>
      <c r="F28" s="114">
        <f>SUM(F26:F27)</f>
        <v>0</v>
      </c>
      <c r="G28" s="114">
        <f>SUM(G26:G27)</f>
        <v>0</v>
      </c>
      <c r="H28" s="114">
        <f t="shared" si="4"/>
        <v>0</v>
      </c>
      <c r="I28" s="114">
        <f>SUM(I26:I27)</f>
        <v>0</v>
      </c>
      <c r="J28" s="114">
        <f>SUM(J26:J27)</f>
        <v>0</v>
      </c>
      <c r="K28" s="114">
        <f>SUM(K26:K27)</f>
        <v>0</v>
      </c>
      <c r="L28" s="114">
        <f>SUM(L26:L27)</f>
        <v>1.3</v>
      </c>
      <c r="M28" s="114">
        <f>SUM(M26:M27)</f>
        <v>0.5</v>
      </c>
      <c r="N28" s="114">
        <f t="shared" si="5"/>
        <v>1.8</v>
      </c>
      <c r="O28" s="114">
        <f>SUM(O26:O27)</f>
        <v>1.3</v>
      </c>
      <c r="P28" s="114">
        <f>SUM(P26:P27)</f>
        <v>0</v>
      </c>
      <c r="Q28" s="114">
        <f t="shared" si="6"/>
        <v>1.3</v>
      </c>
      <c r="R28" s="114">
        <f>SUM(R26:R27)</f>
        <v>1.3</v>
      </c>
      <c r="S28" s="114">
        <f>SUM(S26:S27)</f>
        <v>0</v>
      </c>
      <c r="T28" s="114">
        <f>SUM(T26:T27)</f>
        <v>0</v>
      </c>
      <c r="U28" s="114">
        <f t="shared" si="0"/>
        <v>1.8</v>
      </c>
      <c r="V28" s="114">
        <f t="shared" si="7"/>
        <v>1.3</v>
      </c>
      <c r="W28" s="57">
        <f>V28/U28*100</f>
        <v>72.22222222222221</v>
      </c>
    </row>
    <row r="29" spans="1:23" ht="12.75">
      <c r="A29" s="228" t="s">
        <v>6</v>
      </c>
      <c r="B29" s="229"/>
      <c r="C29" s="157">
        <f aca="true" t="shared" si="8" ref="C29:T29">C19+C22+C25+C28</f>
        <v>8.4</v>
      </c>
      <c r="D29" s="157">
        <f t="shared" si="8"/>
        <v>18.5</v>
      </c>
      <c r="E29" s="157">
        <f t="shared" si="8"/>
        <v>26.9</v>
      </c>
      <c r="F29" s="157">
        <f t="shared" si="8"/>
        <v>1</v>
      </c>
      <c r="G29" s="157">
        <f t="shared" si="8"/>
        <v>27.5</v>
      </c>
      <c r="H29" s="157">
        <f t="shared" si="8"/>
        <v>28.5</v>
      </c>
      <c r="I29" s="167">
        <f>I19+I22+I25+I28</f>
        <v>21.5</v>
      </c>
      <c r="J29" s="157">
        <f t="shared" si="8"/>
        <v>7</v>
      </c>
      <c r="K29" s="157">
        <f t="shared" si="8"/>
        <v>0</v>
      </c>
      <c r="L29" s="157">
        <f t="shared" si="8"/>
        <v>61.3</v>
      </c>
      <c r="M29" s="157">
        <f t="shared" si="8"/>
        <v>17.5</v>
      </c>
      <c r="N29" s="157">
        <f t="shared" si="8"/>
        <v>78.79999999999998</v>
      </c>
      <c r="O29" s="157">
        <f t="shared" si="8"/>
        <v>38.5</v>
      </c>
      <c r="P29" s="157">
        <f t="shared" si="8"/>
        <v>0</v>
      </c>
      <c r="Q29" s="157">
        <f t="shared" si="8"/>
        <v>38.5</v>
      </c>
      <c r="R29" s="158">
        <f t="shared" si="8"/>
        <v>36.5</v>
      </c>
      <c r="S29" s="157">
        <f t="shared" si="8"/>
        <v>2</v>
      </c>
      <c r="T29" s="157">
        <f t="shared" si="8"/>
        <v>0</v>
      </c>
      <c r="U29" s="157">
        <f t="shared" si="0"/>
        <v>105.69999999999999</v>
      </c>
      <c r="V29" s="157">
        <f t="shared" si="7"/>
        <v>67</v>
      </c>
      <c r="W29" s="168">
        <f>V29/U29*100</f>
        <v>63.38694418164618</v>
      </c>
    </row>
    <row r="30" spans="1:23" ht="12.75">
      <c r="A30" s="18"/>
      <c r="B30" s="18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84"/>
      <c r="V30" s="84"/>
      <c r="W30" s="11"/>
    </row>
    <row r="31" spans="1:23" ht="12.75">
      <c r="A31" s="18"/>
      <c r="B31" s="1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84"/>
      <c r="V31" s="84"/>
      <c r="W31" s="11"/>
    </row>
    <row r="32" spans="1:23" ht="12.75">
      <c r="A32" s="86" t="s">
        <v>222</v>
      </c>
      <c r="B32" s="19" t="s">
        <v>223</v>
      </c>
      <c r="C32" s="19"/>
      <c r="D32" s="19"/>
      <c r="E32" s="19"/>
      <c r="F32" s="19"/>
      <c r="G32" s="19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2:21" ht="12.75">
      <c r="B33" s="227" t="s">
        <v>225</v>
      </c>
      <c r="C33" s="227"/>
      <c r="D33" s="227"/>
      <c r="E33" s="227"/>
      <c r="F33" s="227"/>
      <c r="G33" s="227"/>
      <c r="U33" s="38"/>
    </row>
    <row r="34" spans="2:7" ht="12.75">
      <c r="B34" s="19" t="s">
        <v>226</v>
      </c>
      <c r="C34" s="19"/>
      <c r="D34" s="19"/>
      <c r="E34" s="19"/>
      <c r="F34" s="19"/>
      <c r="G34" s="19"/>
    </row>
    <row r="35" spans="22:23" ht="12.75">
      <c r="V35" s="7"/>
      <c r="W35"/>
    </row>
    <row r="41" spans="22:23" ht="12.75">
      <c r="V41" s="7"/>
      <c r="W41"/>
    </row>
    <row r="43" ht="12.75" customHeight="1"/>
    <row r="45" ht="12.75" customHeight="1"/>
    <row r="49" ht="12.75" customHeight="1"/>
  </sheetData>
  <sheetProtection/>
  <mergeCells count="21">
    <mergeCell ref="A8:W8"/>
    <mergeCell ref="A9:W9"/>
    <mergeCell ref="A7:W7"/>
    <mergeCell ref="W13:W14"/>
    <mergeCell ref="V10:W10"/>
    <mergeCell ref="U12:V12"/>
    <mergeCell ref="F13:H13"/>
    <mergeCell ref="C13:E13"/>
    <mergeCell ref="L12:T12"/>
    <mergeCell ref="L13:N13"/>
    <mergeCell ref="A4:D4"/>
    <mergeCell ref="A5:D5"/>
    <mergeCell ref="A12:A14"/>
    <mergeCell ref="B12:B14"/>
    <mergeCell ref="C12:K12"/>
    <mergeCell ref="O13:Q13"/>
    <mergeCell ref="B33:G33"/>
    <mergeCell ref="A29:B29"/>
    <mergeCell ref="A16:A19"/>
    <mergeCell ref="R13:T13"/>
    <mergeCell ref="I13:K13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L49" sqref="L49"/>
    </sheetView>
  </sheetViews>
  <sheetFormatPr defaultColWidth="9.140625" defaultRowHeight="12.75"/>
  <cols>
    <col min="1" max="1" width="4.7109375" style="0" customWidth="1"/>
    <col min="2" max="2" width="9.8515625" style="0" customWidth="1"/>
    <col min="3" max="3" width="11.57421875" style="0" customWidth="1"/>
    <col min="4" max="9" width="8.140625" style="0" customWidth="1"/>
    <col min="10" max="12" width="5.140625" style="0" customWidth="1"/>
    <col min="13" max="14" width="7.7109375" style="0" customWidth="1"/>
  </cols>
  <sheetData>
    <row r="1" spans="1:3" ht="12.75">
      <c r="A1" s="233" t="s">
        <v>13</v>
      </c>
      <c r="B1" s="233"/>
      <c r="C1" s="233"/>
    </row>
    <row r="2" spans="1:8" ht="12.75">
      <c r="A2" s="233" t="s">
        <v>14</v>
      </c>
      <c r="B2" s="233"/>
      <c r="C2" s="2"/>
      <c r="D2" s="240" t="s">
        <v>96</v>
      </c>
      <c r="E2" s="240"/>
      <c r="F2" s="240"/>
      <c r="G2" s="240"/>
      <c r="H2" s="240"/>
    </row>
    <row r="3" spans="1:12" ht="12.75">
      <c r="A3" s="240" t="s">
        <v>323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</row>
    <row r="4" spans="5:12" ht="12.75" customHeight="1">
      <c r="E4" s="264" t="s">
        <v>170</v>
      </c>
      <c r="F4" s="264"/>
      <c r="G4" s="264"/>
      <c r="I4" s="13"/>
      <c r="J4" s="265" t="s">
        <v>12</v>
      </c>
      <c r="K4" s="265"/>
      <c r="L4" s="265"/>
    </row>
    <row r="5" spans="1:14" ht="12.75">
      <c r="A5" s="251" t="s">
        <v>10</v>
      </c>
      <c r="B5" s="256" t="s">
        <v>109</v>
      </c>
      <c r="C5" s="251" t="s">
        <v>108</v>
      </c>
      <c r="D5" s="272" t="s">
        <v>171</v>
      </c>
      <c r="E5" s="272"/>
      <c r="F5" s="272"/>
      <c r="G5" s="272" t="s">
        <v>172</v>
      </c>
      <c r="H5" s="272"/>
      <c r="I5" s="272"/>
      <c r="J5" s="248" t="s">
        <v>104</v>
      </c>
      <c r="K5" s="249"/>
      <c r="L5" s="250"/>
      <c r="M5" s="18"/>
      <c r="N5" s="19"/>
    </row>
    <row r="6" spans="1:12" ht="12.75">
      <c r="A6" s="252"/>
      <c r="B6" s="258"/>
      <c r="C6" s="252"/>
      <c r="D6" s="184" t="s">
        <v>0</v>
      </c>
      <c r="E6" s="184" t="s">
        <v>1</v>
      </c>
      <c r="F6" s="184" t="s">
        <v>2</v>
      </c>
      <c r="G6" s="184" t="s">
        <v>3</v>
      </c>
      <c r="H6" s="184" t="s">
        <v>1</v>
      </c>
      <c r="I6" s="184" t="s">
        <v>2</v>
      </c>
      <c r="J6" s="196" t="s">
        <v>105</v>
      </c>
      <c r="K6" s="196" t="s">
        <v>106</v>
      </c>
      <c r="L6" s="196" t="s">
        <v>107</v>
      </c>
    </row>
    <row r="7" spans="1:12" s="23" customFormat="1" ht="9.75" customHeight="1">
      <c r="A7" s="20">
        <v>1</v>
      </c>
      <c r="B7" s="21">
        <v>2</v>
      </c>
      <c r="C7" s="22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24">
        <v>11</v>
      </c>
      <c r="L7" s="24">
        <v>12</v>
      </c>
    </row>
    <row r="8" spans="1:12" ht="12.75" customHeight="1">
      <c r="A8" s="266" t="s">
        <v>149</v>
      </c>
      <c r="B8" s="269" t="s">
        <v>7</v>
      </c>
      <c r="C8" s="3" t="s">
        <v>4</v>
      </c>
      <c r="D8" s="25">
        <v>18276</v>
      </c>
      <c r="E8" s="25">
        <v>18548</v>
      </c>
      <c r="F8" s="25">
        <f>D8+E8</f>
        <v>36824</v>
      </c>
      <c r="G8" s="25">
        <v>26228</v>
      </c>
      <c r="H8" s="25">
        <v>10704</v>
      </c>
      <c r="I8" s="25">
        <f>G8+H8</f>
        <v>36932</v>
      </c>
      <c r="J8" s="25">
        <f>G8/D8*100</f>
        <v>143.51061501422632</v>
      </c>
      <c r="K8" s="25">
        <f>H8/E8*100</f>
        <v>57.70972611602328</v>
      </c>
      <c r="L8" s="25">
        <f>I8/F8*100</f>
        <v>100.29328698674777</v>
      </c>
    </row>
    <row r="9" spans="1:12" ht="12.75">
      <c r="A9" s="267"/>
      <c r="B9" s="270"/>
      <c r="C9" s="3" t="s">
        <v>5</v>
      </c>
      <c r="D9" s="25">
        <v>500</v>
      </c>
      <c r="E9" s="25">
        <v>250</v>
      </c>
      <c r="F9" s="25">
        <f aca="true" t="shared" si="0" ref="F9:F16">D9+E9</f>
        <v>750</v>
      </c>
      <c r="G9" s="25">
        <v>17</v>
      </c>
      <c r="H9" s="25">
        <v>0</v>
      </c>
      <c r="I9" s="25">
        <f>G9+H9</f>
        <v>17</v>
      </c>
      <c r="J9" s="25">
        <v>0</v>
      </c>
      <c r="K9" s="25">
        <v>0</v>
      </c>
      <c r="L9" s="25">
        <v>0</v>
      </c>
    </row>
    <row r="10" spans="1:12" ht="12.75">
      <c r="A10" s="267"/>
      <c r="B10" s="271"/>
      <c r="C10" s="3" t="s">
        <v>103</v>
      </c>
      <c r="D10" s="25">
        <v>0</v>
      </c>
      <c r="E10" s="25">
        <v>510</v>
      </c>
      <c r="F10" s="25">
        <f t="shared" si="0"/>
        <v>510</v>
      </c>
      <c r="G10" s="25">
        <v>15</v>
      </c>
      <c r="H10" s="25">
        <v>263</v>
      </c>
      <c r="I10" s="25">
        <f aca="true" t="shared" si="1" ref="I10:I16">G10+H10</f>
        <v>278</v>
      </c>
      <c r="J10" s="25">
        <v>0</v>
      </c>
      <c r="K10" s="25">
        <v>0</v>
      </c>
      <c r="L10" s="25">
        <v>0</v>
      </c>
    </row>
    <row r="11" spans="1:12" ht="12.75">
      <c r="A11" s="267"/>
      <c r="B11" s="269" t="s">
        <v>8</v>
      </c>
      <c r="C11" s="3" t="s">
        <v>4</v>
      </c>
      <c r="D11" s="25">
        <v>8411</v>
      </c>
      <c r="E11" s="25">
        <v>14642</v>
      </c>
      <c r="F11" s="25">
        <f t="shared" si="0"/>
        <v>23053</v>
      </c>
      <c r="G11" s="25">
        <v>12132</v>
      </c>
      <c r="H11" s="25">
        <v>9375</v>
      </c>
      <c r="I11" s="25">
        <f t="shared" si="1"/>
        <v>21507</v>
      </c>
      <c r="J11" s="25">
        <f aca="true" t="shared" si="2" ref="J11:L26">G11/D11*100</f>
        <v>144.2396861253121</v>
      </c>
      <c r="K11" s="25">
        <f t="shared" si="2"/>
        <v>64.02813823248191</v>
      </c>
      <c r="L11" s="25">
        <f t="shared" si="2"/>
        <v>93.2937144840151</v>
      </c>
    </row>
    <row r="12" spans="1:12" ht="12.75">
      <c r="A12" s="267"/>
      <c r="B12" s="270"/>
      <c r="C12" s="3" t="s">
        <v>5</v>
      </c>
      <c r="D12" s="25">
        <v>109</v>
      </c>
      <c r="E12" s="25">
        <v>33</v>
      </c>
      <c r="F12" s="25">
        <f t="shared" si="0"/>
        <v>142</v>
      </c>
      <c r="G12" s="25">
        <v>463</v>
      </c>
      <c r="H12" s="25">
        <v>304</v>
      </c>
      <c r="I12" s="25">
        <f t="shared" si="1"/>
        <v>767</v>
      </c>
      <c r="J12" s="25">
        <v>0</v>
      </c>
      <c r="K12" s="25">
        <v>0</v>
      </c>
      <c r="L12" s="25">
        <v>0</v>
      </c>
    </row>
    <row r="13" spans="1:12" ht="12.75">
      <c r="A13" s="267"/>
      <c r="B13" s="271"/>
      <c r="C13" s="3" t="s">
        <v>103</v>
      </c>
      <c r="D13" s="25">
        <v>0</v>
      </c>
      <c r="E13" s="25">
        <v>1900</v>
      </c>
      <c r="F13" s="25">
        <f t="shared" si="0"/>
        <v>1900</v>
      </c>
      <c r="G13" s="25">
        <v>11</v>
      </c>
      <c r="H13" s="25">
        <v>1142</v>
      </c>
      <c r="I13" s="25">
        <f t="shared" si="1"/>
        <v>1153</v>
      </c>
      <c r="J13" s="25">
        <v>0</v>
      </c>
      <c r="K13" s="25">
        <f t="shared" si="2"/>
        <v>60.10526315789474</v>
      </c>
      <c r="L13" s="25">
        <f t="shared" si="2"/>
        <v>60.68421052631579</v>
      </c>
    </row>
    <row r="14" spans="1:12" ht="12.75">
      <c r="A14" s="267"/>
      <c r="B14" s="269" t="s">
        <v>9</v>
      </c>
      <c r="C14" s="3" t="s">
        <v>4</v>
      </c>
      <c r="D14" s="25">
        <v>5620</v>
      </c>
      <c r="E14" s="25">
        <v>26877</v>
      </c>
      <c r="F14" s="25">
        <f t="shared" si="0"/>
        <v>32497</v>
      </c>
      <c r="G14" s="25">
        <v>5254</v>
      </c>
      <c r="H14" s="25">
        <v>19626</v>
      </c>
      <c r="I14" s="25">
        <f t="shared" si="1"/>
        <v>24880</v>
      </c>
      <c r="J14" s="25">
        <f t="shared" si="2"/>
        <v>93.48754448398576</v>
      </c>
      <c r="K14" s="25">
        <f t="shared" si="2"/>
        <v>73.02154258287756</v>
      </c>
      <c r="L14" s="25">
        <f t="shared" si="2"/>
        <v>76.56091331507524</v>
      </c>
    </row>
    <row r="15" spans="1:12" ht="12.75">
      <c r="A15" s="267"/>
      <c r="B15" s="270"/>
      <c r="C15" s="3" t="s">
        <v>5</v>
      </c>
      <c r="D15" s="25">
        <v>150</v>
      </c>
      <c r="E15" s="25">
        <v>200</v>
      </c>
      <c r="F15" s="25">
        <f t="shared" si="0"/>
        <v>350</v>
      </c>
      <c r="G15" s="25">
        <v>195</v>
      </c>
      <c r="H15" s="25">
        <v>150</v>
      </c>
      <c r="I15" s="25">
        <f t="shared" si="1"/>
        <v>345</v>
      </c>
      <c r="J15" s="25">
        <f t="shared" si="2"/>
        <v>130</v>
      </c>
      <c r="K15" s="25">
        <f t="shared" si="2"/>
        <v>75</v>
      </c>
      <c r="L15" s="25">
        <f t="shared" si="2"/>
        <v>98.57142857142858</v>
      </c>
    </row>
    <row r="16" spans="1:12" ht="12.75">
      <c r="A16" s="268"/>
      <c r="B16" s="271"/>
      <c r="C16" s="3" t="s">
        <v>103</v>
      </c>
      <c r="D16" s="25">
        <v>0</v>
      </c>
      <c r="E16" s="25">
        <v>2500</v>
      </c>
      <c r="F16" s="25">
        <f t="shared" si="0"/>
        <v>2500</v>
      </c>
      <c r="G16" s="25">
        <v>69</v>
      </c>
      <c r="H16" s="25">
        <v>873</v>
      </c>
      <c r="I16" s="25">
        <f t="shared" si="1"/>
        <v>942</v>
      </c>
      <c r="J16" s="25">
        <v>0</v>
      </c>
      <c r="K16" s="25">
        <f>H16/E16*100</f>
        <v>34.92</v>
      </c>
      <c r="L16" s="25">
        <f>I16/F16*100</f>
        <v>37.68</v>
      </c>
    </row>
    <row r="17" spans="1:12" ht="12.75">
      <c r="A17" s="273" t="s">
        <v>6</v>
      </c>
      <c r="B17" s="274"/>
      <c r="C17" s="275"/>
      <c r="D17" s="57">
        <f aca="true" t="shared" si="3" ref="D17:I17">SUM(D8:D16)</f>
        <v>33066</v>
      </c>
      <c r="E17" s="57">
        <f t="shared" si="3"/>
        <v>65460</v>
      </c>
      <c r="F17" s="57">
        <f t="shared" si="3"/>
        <v>98526</v>
      </c>
      <c r="G17" s="57">
        <f t="shared" si="3"/>
        <v>44384</v>
      </c>
      <c r="H17" s="57">
        <f t="shared" si="3"/>
        <v>42437</v>
      </c>
      <c r="I17" s="57">
        <f t="shared" si="3"/>
        <v>86821</v>
      </c>
      <c r="J17" s="58">
        <f t="shared" si="2"/>
        <v>134.22851267162645</v>
      </c>
      <c r="K17" s="58">
        <f t="shared" si="2"/>
        <v>64.82890314695997</v>
      </c>
      <c r="L17" s="58">
        <f t="shared" si="2"/>
        <v>88.11988713639039</v>
      </c>
    </row>
    <row r="18" spans="1:12" ht="12.75">
      <c r="A18" s="266" t="s">
        <v>150</v>
      </c>
      <c r="B18" s="276" t="s">
        <v>15</v>
      </c>
      <c r="C18" s="3" t="s">
        <v>4</v>
      </c>
      <c r="D18" s="25">
        <v>3516</v>
      </c>
      <c r="E18" s="25">
        <v>17345</v>
      </c>
      <c r="F18" s="25">
        <f aca="true" t="shared" si="4" ref="F18:F41">D18+E18</f>
        <v>20861</v>
      </c>
      <c r="G18" s="25">
        <v>3641</v>
      </c>
      <c r="H18" s="25">
        <v>18974</v>
      </c>
      <c r="I18" s="25">
        <f>G18+H18</f>
        <v>22615</v>
      </c>
      <c r="J18" s="25">
        <f t="shared" si="2"/>
        <v>103.55517633674631</v>
      </c>
      <c r="K18" s="25">
        <f t="shared" si="2"/>
        <v>109.39175554914962</v>
      </c>
      <c r="L18" s="25">
        <f t="shared" si="2"/>
        <v>108.40803413067445</v>
      </c>
    </row>
    <row r="19" spans="1:12" ht="12.75">
      <c r="A19" s="267"/>
      <c r="B19" s="277"/>
      <c r="C19" s="3" t="s">
        <v>5</v>
      </c>
      <c r="D19" s="25">
        <v>120</v>
      </c>
      <c r="E19" s="25">
        <v>15</v>
      </c>
      <c r="F19" s="25">
        <f t="shared" si="4"/>
        <v>135</v>
      </c>
      <c r="G19" s="25">
        <v>8</v>
      </c>
      <c r="H19" s="25">
        <v>112</v>
      </c>
      <c r="I19" s="25">
        <f aca="true" t="shared" si="5" ref="I19:I41">G19+H19</f>
        <v>120</v>
      </c>
      <c r="J19" s="25">
        <f aca="true" t="shared" si="6" ref="J19:L20">G19/D19*100</f>
        <v>6.666666666666667</v>
      </c>
      <c r="K19" s="25">
        <f t="shared" si="6"/>
        <v>746.6666666666666</v>
      </c>
      <c r="L19" s="25">
        <f t="shared" si="6"/>
        <v>88.88888888888889</v>
      </c>
    </row>
    <row r="20" spans="1:12" ht="12.75">
      <c r="A20" s="267"/>
      <c r="B20" s="278"/>
      <c r="C20" s="3" t="s">
        <v>103</v>
      </c>
      <c r="D20" s="25">
        <v>11</v>
      </c>
      <c r="E20" s="25">
        <v>426</v>
      </c>
      <c r="F20" s="25">
        <f t="shared" si="4"/>
        <v>437</v>
      </c>
      <c r="G20" s="25">
        <v>5</v>
      </c>
      <c r="H20" s="25">
        <v>462</v>
      </c>
      <c r="I20" s="25">
        <f t="shared" si="5"/>
        <v>467</v>
      </c>
      <c r="J20" s="25">
        <v>0</v>
      </c>
      <c r="K20" s="25">
        <f t="shared" si="6"/>
        <v>108.45070422535213</v>
      </c>
      <c r="L20" s="25">
        <f t="shared" si="6"/>
        <v>106.86498855835241</v>
      </c>
    </row>
    <row r="21" spans="1:12" ht="12.75">
      <c r="A21" s="267"/>
      <c r="B21" s="276" t="s">
        <v>16</v>
      </c>
      <c r="C21" s="3" t="s">
        <v>4</v>
      </c>
      <c r="D21" s="25">
        <v>4680</v>
      </c>
      <c r="E21" s="25">
        <v>4025</v>
      </c>
      <c r="F21" s="25">
        <f t="shared" si="4"/>
        <v>8705</v>
      </c>
      <c r="G21" s="25">
        <v>4578</v>
      </c>
      <c r="H21" s="25">
        <v>2765</v>
      </c>
      <c r="I21" s="25">
        <f t="shared" si="5"/>
        <v>7343</v>
      </c>
      <c r="J21" s="25">
        <f aca="true" t="shared" si="7" ref="J21:J33">G21/D21*100</f>
        <v>97.82051282051282</v>
      </c>
      <c r="K21" s="25">
        <f t="shared" si="2"/>
        <v>68.69565217391305</v>
      </c>
      <c r="L21" s="25">
        <f t="shared" si="2"/>
        <v>84.35381964388282</v>
      </c>
    </row>
    <row r="22" spans="1:12" ht="12.75">
      <c r="A22" s="267"/>
      <c r="B22" s="277"/>
      <c r="C22" s="3" t="s">
        <v>5</v>
      </c>
      <c r="D22" s="25">
        <v>175</v>
      </c>
      <c r="E22" s="25">
        <v>47</v>
      </c>
      <c r="F22" s="25">
        <f t="shared" si="4"/>
        <v>222</v>
      </c>
      <c r="G22" s="25">
        <v>3</v>
      </c>
      <c r="H22" s="25">
        <v>47</v>
      </c>
      <c r="I22" s="25">
        <f t="shared" si="5"/>
        <v>50</v>
      </c>
      <c r="J22" s="25">
        <v>0</v>
      </c>
      <c r="K22" s="25">
        <v>0</v>
      </c>
      <c r="L22" s="25">
        <v>0</v>
      </c>
    </row>
    <row r="23" spans="1:12" ht="12.75">
      <c r="A23" s="267"/>
      <c r="B23" s="278"/>
      <c r="C23" s="3" t="s">
        <v>103</v>
      </c>
      <c r="D23" s="25">
        <v>0</v>
      </c>
      <c r="E23" s="25">
        <v>225</v>
      </c>
      <c r="F23" s="25">
        <f t="shared" si="4"/>
        <v>225</v>
      </c>
      <c r="G23" s="25">
        <v>0</v>
      </c>
      <c r="H23" s="25">
        <v>365</v>
      </c>
      <c r="I23" s="25">
        <f t="shared" si="5"/>
        <v>365</v>
      </c>
      <c r="J23" s="25">
        <v>0</v>
      </c>
      <c r="K23" s="25">
        <f t="shared" si="2"/>
        <v>162.22222222222223</v>
      </c>
      <c r="L23" s="25">
        <f t="shared" si="2"/>
        <v>162.22222222222223</v>
      </c>
    </row>
    <row r="24" spans="1:12" ht="12.75">
      <c r="A24" s="267"/>
      <c r="B24" s="276" t="s">
        <v>17</v>
      </c>
      <c r="C24" s="3" t="s">
        <v>4</v>
      </c>
      <c r="D24" s="25">
        <v>23</v>
      </c>
      <c r="E24" s="25">
        <v>2528</v>
      </c>
      <c r="F24" s="25">
        <f t="shared" si="4"/>
        <v>2551</v>
      </c>
      <c r="G24" s="25">
        <v>2</v>
      </c>
      <c r="H24" s="25">
        <v>944</v>
      </c>
      <c r="I24" s="25">
        <f t="shared" si="5"/>
        <v>946</v>
      </c>
      <c r="J24" s="25">
        <v>0</v>
      </c>
      <c r="K24" s="25">
        <f t="shared" si="2"/>
        <v>37.34177215189873</v>
      </c>
      <c r="L24" s="25">
        <f t="shared" si="2"/>
        <v>37.08349666797334</v>
      </c>
    </row>
    <row r="25" spans="1:12" ht="12.75">
      <c r="A25" s="267"/>
      <c r="B25" s="277"/>
      <c r="C25" s="3" t="s">
        <v>5</v>
      </c>
      <c r="D25" s="25">
        <v>10</v>
      </c>
      <c r="E25" s="25">
        <v>0</v>
      </c>
      <c r="F25" s="25">
        <f t="shared" si="4"/>
        <v>10</v>
      </c>
      <c r="G25" s="25">
        <v>25</v>
      </c>
      <c r="H25" s="25">
        <v>8</v>
      </c>
      <c r="I25" s="25">
        <f t="shared" si="5"/>
        <v>33</v>
      </c>
      <c r="J25" s="25">
        <f t="shared" si="7"/>
        <v>250</v>
      </c>
      <c r="K25" s="25">
        <v>0</v>
      </c>
      <c r="L25" s="25">
        <f>I25/F25*100</f>
        <v>330</v>
      </c>
    </row>
    <row r="26" spans="1:12" ht="12.75">
      <c r="A26" s="267"/>
      <c r="B26" s="278"/>
      <c r="C26" s="3" t="s">
        <v>103</v>
      </c>
      <c r="D26" s="25">
        <v>0</v>
      </c>
      <c r="E26" s="25">
        <v>477</v>
      </c>
      <c r="F26" s="25">
        <f t="shared" si="4"/>
        <v>477</v>
      </c>
      <c r="G26" s="25">
        <v>4</v>
      </c>
      <c r="H26" s="25">
        <v>1330</v>
      </c>
      <c r="I26" s="25">
        <f t="shared" si="5"/>
        <v>1334</v>
      </c>
      <c r="J26" s="25">
        <v>0</v>
      </c>
      <c r="K26" s="25">
        <f t="shared" si="2"/>
        <v>278.82599580712787</v>
      </c>
      <c r="L26" s="25">
        <f t="shared" si="2"/>
        <v>279.664570230608</v>
      </c>
    </row>
    <row r="27" spans="1:12" ht="12.75">
      <c r="A27" s="267"/>
      <c r="B27" s="276" t="s">
        <v>18</v>
      </c>
      <c r="C27" s="3" t="s">
        <v>4</v>
      </c>
      <c r="D27" s="25">
        <v>55</v>
      </c>
      <c r="E27" s="25">
        <v>6802</v>
      </c>
      <c r="F27" s="25">
        <f t="shared" si="4"/>
        <v>6857</v>
      </c>
      <c r="G27" s="25">
        <v>9</v>
      </c>
      <c r="H27" s="25">
        <v>7849</v>
      </c>
      <c r="I27" s="25">
        <f t="shared" si="5"/>
        <v>7858</v>
      </c>
      <c r="J27" s="25">
        <f t="shared" si="7"/>
        <v>16.363636363636363</v>
      </c>
      <c r="K27" s="25">
        <f aca="true" t="shared" si="8" ref="K27:L33">H27/E27*100</f>
        <v>115.39253160835048</v>
      </c>
      <c r="L27" s="25">
        <f t="shared" si="8"/>
        <v>114.59822079626659</v>
      </c>
    </row>
    <row r="28" spans="1:12" ht="12.75">
      <c r="A28" s="267"/>
      <c r="B28" s="277"/>
      <c r="C28" s="3" t="s">
        <v>5</v>
      </c>
      <c r="D28" s="25">
        <v>137</v>
      </c>
      <c r="E28" s="25">
        <v>22</v>
      </c>
      <c r="F28" s="25">
        <f t="shared" si="4"/>
        <v>159</v>
      </c>
      <c r="G28" s="25">
        <v>68</v>
      </c>
      <c r="H28" s="25">
        <v>19</v>
      </c>
      <c r="I28" s="25">
        <f t="shared" si="5"/>
        <v>87</v>
      </c>
      <c r="J28" s="25">
        <f t="shared" si="7"/>
        <v>49.63503649635037</v>
      </c>
      <c r="K28" s="25">
        <f t="shared" si="8"/>
        <v>86.36363636363636</v>
      </c>
      <c r="L28" s="25">
        <f t="shared" si="8"/>
        <v>54.71698113207547</v>
      </c>
    </row>
    <row r="29" spans="1:12" ht="12.75">
      <c r="A29" s="267"/>
      <c r="B29" s="278"/>
      <c r="C29" s="3" t="s">
        <v>103</v>
      </c>
      <c r="D29" s="25">
        <v>0</v>
      </c>
      <c r="E29" s="25">
        <v>1889</v>
      </c>
      <c r="F29" s="25">
        <f t="shared" si="4"/>
        <v>1889</v>
      </c>
      <c r="G29" s="25">
        <v>4</v>
      </c>
      <c r="H29" s="25">
        <v>1329</v>
      </c>
      <c r="I29" s="25">
        <f t="shared" si="5"/>
        <v>1333</v>
      </c>
      <c r="J29" s="25">
        <v>0</v>
      </c>
      <c r="K29" s="25">
        <f t="shared" si="8"/>
        <v>70.35468501852831</v>
      </c>
      <c r="L29" s="25">
        <f t="shared" si="8"/>
        <v>70.56643726839597</v>
      </c>
    </row>
    <row r="30" spans="1:12" ht="12.75">
      <c r="A30" s="267"/>
      <c r="B30" s="269" t="s">
        <v>19</v>
      </c>
      <c r="C30" s="3" t="s">
        <v>4</v>
      </c>
      <c r="D30" s="25">
        <v>6</v>
      </c>
      <c r="E30" s="25">
        <v>8353</v>
      </c>
      <c r="F30" s="25">
        <f t="shared" si="4"/>
        <v>8359</v>
      </c>
      <c r="G30" s="25">
        <v>1</v>
      </c>
      <c r="H30" s="25">
        <v>6417</v>
      </c>
      <c r="I30" s="25">
        <f t="shared" si="5"/>
        <v>6418</v>
      </c>
      <c r="J30" s="25">
        <v>0</v>
      </c>
      <c r="K30" s="25">
        <f t="shared" si="8"/>
        <v>76.82269843170118</v>
      </c>
      <c r="L30" s="25">
        <f t="shared" si="8"/>
        <v>76.77951908122981</v>
      </c>
    </row>
    <row r="31" spans="1:12" ht="12.75">
      <c r="A31" s="267"/>
      <c r="B31" s="270"/>
      <c r="C31" s="3" t="s">
        <v>5</v>
      </c>
      <c r="D31" s="25">
        <v>30</v>
      </c>
      <c r="E31" s="25">
        <v>16</v>
      </c>
      <c r="F31" s="25">
        <f t="shared" si="4"/>
        <v>46</v>
      </c>
      <c r="G31" s="25">
        <v>0</v>
      </c>
      <c r="H31" s="25">
        <v>27</v>
      </c>
      <c r="I31" s="25">
        <f t="shared" si="5"/>
        <v>27</v>
      </c>
      <c r="J31" s="25">
        <f t="shared" si="7"/>
        <v>0</v>
      </c>
      <c r="K31" s="25">
        <f t="shared" si="8"/>
        <v>168.75</v>
      </c>
      <c r="L31" s="25">
        <f t="shared" si="8"/>
        <v>58.69565217391305</v>
      </c>
    </row>
    <row r="32" spans="1:12" ht="12.75">
      <c r="A32" s="267"/>
      <c r="B32" s="271"/>
      <c r="C32" s="3" t="s">
        <v>103</v>
      </c>
      <c r="D32" s="25">
        <v>0</v>
      </c>
      <c r="E32" s="25">
        <v>3031</v>
      </c>
      <c r="F32" s="25">
        <f t="shared" si="4"/>
        <v>3031</v>
      </c>
      <c r="G32" s="25">
        <v>5</v>
      </c>
      <c r="H32" s="25">
        <v>2743</v>
      </c>
      <c r="I32" s="25">
        <f t="shared" si="5"/>
        <v>2748</v>
      </c>
      <c r="J32" s="25">
        <v>0</v>
      </c>
      <c r="K32" s="25">
        <f t="shared" si="8"/>
        <v>90.49818541735401</v>
      </c>
      <c r="L32" s="25">
        <f t="shared" si="8"/>
        <v>90.6631474760805</v>
      </c>
    </row>
    <row r="33" spans="1:12" ht="12.75">
      <c r="A33" s="267"/>
      <c r="B33" s="269" t="s">
        <v>20</v>
      </c>
      <c r="C33" s="3" t="s">
        <v>4</v>
      </c>
      <c r="D33" s="25">
        <v>433</v>
      </c>
      <c r="E33" s="25">
        <v>1388</v>
      </c>
      <c r="F33" s="25">
        <f t="shared" si="4"/>
        <v>1821</v>
      </c>
      <c r="G33" s="25">
        <v>1020</v>
      </c>
      <c r="H33" s="25">
        <v>2162</v>
      </c>
      <c r="I33" s="25">
        <f t="shared" si="5"/>
        <v>3182</v>
      </c>
      <c r="J33" s="25">
        <f t="shared" si="7"/>
        <v>235.5658198614319</v>
      </c>
      <c r="K33" s="25">
        <f>H33/E33*100</f>
        <v>155.7636887608069</v>
      </c>
      <c r="L33" s="25">
        <f t="shared" si="8"/>
        <v>174.73915431081824</v>
      </c>
    </row>
    <row r="34" spans="1:12" ht="12.75">
      <c r="A34" s="267"/>
      <c r="B34" s="270"/>
      <c r="C34" s="3" t="s">
        <v>5</v>
      </c>
      <c r="D34" s="25">
        <v>10</v>
      </c>
      <c r="E34" s="25">
        <v>55</v>
      </c>
      <c r="F34" s="25">
        <f t="shared" si="4"/>
        <v>65</v>
      </c>
      <c r="G34" s="25">
        <v>0</v>
      </c>
      <c r="H34" s="25">
        <v>0</v>
      </c>
      <c r="I34" s="25">
        <f t="shared" si="5"/>
        <v>0</v>
      </c>
      <c r="J34" s="25">
        <f>G34/D34*100</f>
        <v>0</v>
      </c>
      <c r="K34" s="25">
        <f>H34/E34*100</f>
        <v>0</v>
      </c>
      <c r="L34" s="25">
        <f aca="true" t="shared" si="9" ref="L34:L39">I34/F34*100</f>
        <v>0</v>
      </c>
    </row>
    <row r="35" spans="1:12" ht="12.75">
      <c r="A35" s="267"/>
      <c r="B35" s="271"/>
      <c r="C35" s="3" t="s">
        <v>103</v>
      </c>
      <c r="D35" s="25">
        <v>50</v>
      </c>
      <c r="E35" s="25">
        <v>522</v>
      </c>
      <c r="F35" s="25">
        <f t="shared" si="4"/>
        <v>572</v>
      </c>
      <c r="G35" s="25">
        <v>486</v>
      </c>
      <c r="H35" s="25">
        <v>754</v>
      </c>
      <c r="I35" s="25">
        <f t="shared" si="5"/>
        <v>1240</v>
      </c>
      <c r="J35" s="25">
        <f>G35/D35*100</f>
        <v>972.0000000000001</v>
      </c>
      <c r="K35" s="25">
        <f>H35/E35*100</f>
        <v>144.44444444444443</v>
      </c>
      <c r="L35" s="25">
        <f t="shared" si="9"/>
        <v>216.7832167832168</v>
      </c>
    </row>
    <row r="36" spans="1:12" ht="12.75">
      <c r="A36" s="267"/>
      <c r="B36" s="276" t="s">
        <v>21</v>
      </c>
      <c r="C36" s="3" t="s">
        <v>4</v>
      </c>
      <c r="D36" s="25">
        <v>33</v>
      </c>
      <c r="E36" s="25">
        <v>381</v>
      </c>
      <c r="F36" s="25">
        <f>D36+E36</f>
        <v>414</v>
      </c>
      <c r="G36" s="25">
        <v>0</v>
      </c>
      <c r="H36" s="25">
        <v>288</v>
      </c>
      <c r="I36" s="25">
        <f>G36+H36</f>
        <v>288</v>
      </c>
      <c r="J36" s="25">
        <v>0</v>
      </c>
      <c r="K36" s="25">
        <f>H36/E36*100</f>
        <v>75.59055118110236</v>
      </c>
      <c r="L36" s="25">
        <f t="shared" si="9"/>
        <v>69.56521739130434</v>
      </c>
    </row>
    <row r="37" spans="1:12" ht="12.75">
      <c r="A37" s="267"/>
      <c r="B37" s="277"/>
      <c r="C37" s="3" t="s">
        <v>5</v>
      </c>
      <c r="D37" s="25">
        <v>4</v>
      </c>
      <c r="E37" s="25">
        <v>7</v>
      </c>
      <c r="F37" s="25">
        <f>D37+E37</f>
        <v>11</v>
      </c>
      <c r="G37" s="25">
        <v>0</v>
      </c>
      <c r="H37" s="25">
        <v>0</v>
      </c>
      <c r="I37" s="25">
        <f>G37+H37</f>
        <v>0</v>
      </c>
      <c r="J37" s="25">
        <f>G37/D37*100</f>
        <v>0</v>
      </c>
      <c r="K37" s="25">
        <v>0</v>
      </c>
      <c r="L37" s="25">
        <f t="shared" si="9"/>
        <v>0</v>
      </c>
    </row>
    <row r="38" spans="1:12" ht="12.75">
      <c r="A38" s="267"/>
      <c r="B38" s="278"/>
      <c r="C38" s="3" t="s">
        <v>103</v>
      </c>
      <c r="D38" s="25">
        <v>0</v>
      </c>
      <c r="E38" s="25">
        <v>1254</v>
      </c>
      <c r="F38" s="25">
        <f>D38+E38</f>
        <v>1254</v>
      </c>
      <c r="G38" s="25">
        <v>9</v>
      </c>
      <c r="H38" s="25">
        <v>1017</v>
      </c>
      <c r="I38" s="25">
        <f>G38+H38</f>
        <v>1026</v>
      </c>
      <c r="J38" s="25">
        <v>0</v>
      </c>
      <c r="K38" s="25">
        <f>H38/E38*100</f>
        <v>81.10047846889952</v>
      </c>
      <c r="L38" s="25">
        <f t="shared" si="9"/>
        <v>81.81818181818183</v>
      </c>
    </row>
    <row r="39" spans="1:12" ht="12.75">
      <c r="A39" s="267"/>
      <c r="B39" s="276" t="s">
        <v>273</v>
      </c>
      <c r="C39" s="3" t="s">
        <v>4</v>
      </c>
      <c r="D39" s="25">
        <v>4783</v>
      </c>
      <c r="E39" s="25">
        <v>6511</v>
      </c>
      <c r="F39" s="25">
        <f t="shared" si="4"/>
        <v>11294</v>
      </c>
      <c r="G39" s="25">
        <v>3439</v>
      </c>
      <c r="H39" s="25">
        <v>5449</v>
      </c>
      <c r="I39" s="25">
        <f t="shared" si="5"/>
        <v>8888</v>
      </c>
      <c r="J39" s="25">
        <v>0</v>
      </c>
      <c r="K39" s="25">
        <f>H39/E39*100</f>
        <v>83.68914145292582</v>
      </c>
      <c r="L39" s="25">
        <f t="shared" si="9"/>
        <v>78.69665309013637</v>
      </c>
    </row>
    <row r="40" spans="1:12" ht="12.75">
      <c r="A40" s="267"/>
      <c r="B40" s="277"/>
      <c r="C40" s="3" t="s">
        <v>5</v>
      </c>
      <c r="D40" s="25">
        <v>70</v>
      </c>
      <c r="E40" s="25">
        <v>35</v>
      </c>
      <c r="F40" s="25">
        <f t="shared" si="4"/>
        <v>105</v>
      </c>
      <c r="G40" s="25">
        <v>28</v>
      </c>
      <c r="H40" s="25">
        <v>45</v>
      </c>
      <c r="I40" s="25">
        <f t="shared" si="5"/>
        <v>73</v>
      </c>
      <c r="J40" s="25">
        <v>0</v>
      </c>
      <c r="K40" s="25">
        <v>0</v>
      </c>
      <c r="L40" s="25">
        <v>0</v>
      </c>
    </row>
    <row r="41" spans="1:12" ht="12.75">
      <c r="A41" s="268"/>
      <c r="B41" s="278"/>
      <c r="C41" s="3" t="s">
        <v>103</v>
      </c>
      <c r="D41" s="25">
        <v>0</v>
      </c>
      <c r="E41" s="25">
        <v>25</v>
      </c>
      <c r="F41" s="25">
        <f t="shared" si="4"/>
        <v>25</v>
      </c>
      <c r="G41" s="25">
        <v>0</v>
      </c>
      <c r="H41" s="25">
        <v>90</v>
      </c>
      <c r="I41" s="25">
        <f t="shared" si="5"/>
        <v>90</v>
      </c>
      <c r="J41" s="25">
        <v>0</v>
      </c>
      <c r="K41" s="25">
        <v>0</v>
      </c>
      <c r="L41" s="25">
        <v>0</v>
      </c>
    </row>
    <row r="42" spans="1:12" ht="12.75">
      <c r="A42" s="273" t="s">
        <v>6</v>
      </c>
      <c r="B42" s="274"/>
      <c r="C42" s="275"/>
      <c r="D42" s="57">
        <f aca="true" t="shared" si="10" ref="D42:I42">SUM(D18:D41)</f>
        <v>14146</v>
      </c>
      <c r="E42" s="57">
        <f t="shared" si="10"/>
        <v>55379</v>
      </c>
      <c r="F42" s="57">
        <f t="shared" si="10"/>
        <v>69525</v>
      </c>
      <c r="G42" s="57">
        <f t="shared" si="10"/>
        <v>13335</v>
      </c>
      <c r="H42" s="57">
        <f t="shared" si="10"/>
        <v>53196</v>
      </c>
      <c r="I42" s="57">
        <f t="shared" si="10"/>
        <v>66531</v>
      </c>
      <c r="J42" s="58">
        <f>G42/D42*100</f>
        <v>94.266930581083</v>
      </c>
      <c r="K42" s="58">
        <f>H42/E42*100</f>
        <v>96.05807255457846</v>
      </c>
      <c r="L42" s="58">
        <f>I42/F42*100</f>
        <v>95.69363538295576</v>
      </c>
    </row>
    <row r="43" spans="1:12" ht="12.75">
      <c r="A43" s="266" t="s">
        <v>151</v>
      </c>
      <c r="B43" s="276" t="s">
        <v>22</v>
      </c>
      <c r="C43" s="3" t="s">
        <v>4</v>
      </c>
      <c r="D43" s="96">
        <v>72</v>
      </c>
      <c r="E43" s="96">
        <v>29988</v>
      </c>
      <c r="F43" s="25">
        <f aca="true" t="shared" si="11" ref="F43:F54">D43+E43</f>
        <v>30060</v>
      </c>
      <c r="G43" s="25">
        <v>1</v>
      </c>
      <c r="H43" s="25">
        <v>24358</v>
      </c>
      <c r="I43" s="25">
        <f aca="true" t="shared" si="12" ref="I43:I54">G43+H43</f>
        <v>24359</v>
      </c>
      <c r="J43" s="25">
        <v>0</v>
      </c>
      <c r="K43" s="25">
        <f>H43/E43*100</f>
        <v>81.22582366279846</v>
      </c>
      <c r="L43" s="25">
        <f>I43/F43*100</f>
        <v>81.03459747172323</v>
      </c>
    </row>
    <row r="44" spans="1:12" ht="12.75">
      <c r="A44" s="267"/>
      <c r="B44" s="277"/>
      <c r="C44" s="3" t="s">
        <v>5</v>
      </c>
      <c r="D44" s="96">
        <v>248</v>
      </c>
      <c r="E44" s="96">
        <v>140</v>
      </c>
      <c r="F44" s="25">
        <f t="shared" si="11"/>
        <v>388</v>
      </c>
      <c r="G44" s="25">
        <v>33</v>
      </c>
      <c r="H44" s="25">
        <v>47</v>
      </c>
      <c r="I44" s="25">
        <f t="shared" si="12"/>
        <v>80</v>
      </c>
      <c r="J44" s="25">
        <v>0</v>
      </c>
      <c r="K44" s="25">
        <v>0</v>
      </c>
      <c r="L44" s="25">
        <v>0</v>
      </c>
    </row>
    <row r="45" spans="1:12" ht="12.75">
      <c r="A45" s="267"/>
      <c r="B45" s="278"/>
      <c r="C45" s="3" t="s">
        <v>103</v>
      </c>
      <c r="D45" s="96">
        <v>0</v>
      </c>
      <c r="E45" s="96">
        <v>135</v>
      </c>
      <c r="F45" s="25">
        <f t="shared" si="11"/>
        <v>135</v>
      </c>
      <c r="G45" s="25">
        <v>3</v>
      </c>
      <c r="H45" s="25">
        <v>104</v>
      </c>
      <c r="I45" s="25">
        <f t="shared" si="12"/>
        <v>107</v>
      </c>
      <c r="J45" s="25">
        <v>0</v>
      </c>
      <c r="K45" s="25">
        <v>0</v>
      </c>
      <c r="L45" s="25">
        <v>0</v>
      </c>
    </row>
    <row r="46" spans="1:12" ht="12.75">
      <c r="A46" s="267"/>
      <c r="B46" s="276" t="s">
        <v>23</v>
      </c>
      <c r="C46" s="3" t="s">
        <v>4</v>
      </c>
      <c r="D46" s="96">
        <v>3</v>
      </c>
      <c r="E46" s="96">
        <v>247</v>
      </c>
      <c r="F46" s="25">
        <f t="shared" si="11"/>
        <v>250</v>
      </c>
      <c r="G46" s="25">
        <v>0</v>
      </c>
      <c r="H46" s="25">
        <v>349</v>
      </c>
      <c r="I46" s="25">
        <f t="shared" si="12"/>
        <v>349</v>
      </c>
      <c r="J46" s="25">
        <v>0</v>
      </c>
      <c r="K46" s="25">
        <v>0</v>
      </c>
      <c r="L46" s="25">
        <v>0</v>
      </c>
    </row>
    <row r="47" spans="1:12" ht="12.75">
      <c r="A47" s="267"/>
      <c r="B47" s="277"/>
      <c r="C47" s="3" t="s">
        <v>5</v>
      </c>
      <c r="D47" s="96">
        <v>30</v>
      </c>
      <c r="E47" s="96">
        <v>10</v>
      </c>
      <c r="F47" s="25">
        <f t="shared" si="11"/>
        <v>40</v>
      </c>
      <c r="G47" s="25">
        <v>0</v>
      </c>
      <c r="H47" s="25">
        <v>0</v>
      </c>
      <c r="I47" s="25">
        <f t="shared" si="12"/>
        <v>0</v>
      </c>
      <c r="J47" s="25">
        <v>0</v>
      </c>
      <c r="K47" s="25">
        <v>0</v>
      </c>
      <c r="L47" s="25">
        <v>0</v>
      </c>
    </row>
    <row r="48" spans="1:12" ht="12.75">
      <c r="A48" s="267"/>
      <c r="B48" s="278"/>
      <c r="C48" s="3" t="s">
        <v>103</v>
      </c>
      <c r="D48" s="96">
        <v>0</v>
      </c>
      <c r="E48" s="96">
        <v>0</v>
      </c>
      <c r="F48" s="25">
        <f t="shared" si="11"/>
        <v>0</v>
      </c>
      <c r="G48" s="25">
        <v>0</v>
      </c>
      <c r="H48" s="25">
        <v>0</v>
      </c>
      <c r="I48" s="25">
        <f t="shared" si="12"/>
        <v>0</v>
      </c>
      <c r="J48" s="25">
        <v>0</v>
      </c>
      <c r="K48" s="25">
        <v>0</v>
      </c>
      <c r="L48" s="25">
        <v>0</v>
      </c>
    </row>
    <row r="49" spans="1:12" ht="12.75">
      <c r="A49" s="267"/>
      <c r="B49" s="276" t="s">
        <v>24</v>
      </c>
      <c r="C49" s="3" t="s">
        <v>4</v>
      </c>
      <c r="D49" s="96">
        <v>10</v>
      </c>
      <c r="E49" s="96">
        <v>12093</v>
      </c>
      <c r="F49" s="25">
        <f t="shared" si="11"/>
        <v>12103</v>
      </c>
      <c r="G49" s="25">
        <v>0</v>
      </c>
      <c r="H49" s="25">
        <v>5510</v>
      </c>
      <c r="I49" s="25">
        <f t="shared" si="12"/>
        <v>5510</v>
      </c>
      <c r="J49" s="25">
        <v>0</v>
      </c>
      <c r="K49" s="25">
        <f>H49/E49*100</f>
        <v>45.563549160671464</v>
      </c>
      <c r="L49" s="25">
        <f>I49/F49*100</f>
        <v>45.52590266875981</v>
      </c>
    </row>
    <row r="50" spans="1:12" ht="12.75">
      <c r="A50" s="267"/>
      <c r="B50" s="277"/>
      <c r="C50" s="3" t="s">
        <v>5</v>
      </c>
      <c r="D50" s="96">
        <v>18</v>
      </c>
      <c r="E50" s="96">
        <v>8</v>
      </c>
      <c r="F50" s="25">
        <f t="shared" si="11"/>
        <v>26</v>
      </c>
      <c r="G50" s="25">
        <v>0</v>
      </c>
      <c r="H50" s="25">
        <v>0</v>
      </c>
      <c r="I50" s="25">
        <f t="shared" si="12"/>
        <v>0</v>
      </c>
      <c r="J50" s="25">
        <f>G50/D50*100</f>
        <v>0</v>
      </c>
      <c r="K50" s="25">
        <v>0</v>
      </c>
      <c r="L50" s="25">
        <f>I50/F50*100</f>
        <v>0</v>
      </c>
    </row>
    <row r="51" spans="1:12" ht="12.75">
      <c r="A51" s="267"/>
      <c r="B51" s="278"/>
      <c r="C51" s="3" t="s">
        <v>103</v>
      </c>
      <c r="D51" s="96">
        <v>0</v>
      </c>
      <c r="E51" s="96">
        <v>500</v>
      </c>
      <c r="F51" s="25">
        <f t="shared" si="11"/>
        <v>500</v>
      </c>
      <c r="G51" s="25">
        <v>0</v>
      </c>
      <c r="H51" s="25">
        <v>211</v>
      </c>
      <c r="I51" s="25">
        <f t="shared" si="12"/>
        <v>211</v>
      </c>
      <c r="J51" s="25">
        <v>0</v>
      </c>
      <c r="K51" s="25">
        <f>H51/E51*100</f>
        <v>42.199999999999996</v>
      </c>
      <c r="L51" s="25">
        <f>I51/F51*100</f>
        <v>42.199999999999996</v>
      </c>
    </row>
    <row r="52" spans="1:12" ht="12.75">
      <c r="A52" s="267"/>
      <c r="B52" s="276" t="s">
        <v>25</v>
      </c>
      <c r="C52" s="3" t="s">
        <v>4</v>
      </c>
      <c r="D52" s="96">
        <v>15</v>
      </c>
      <c r="E52" s="96">
        <v>185</v>
      </c>
      <c r="F52" s="25">
        <f t="shared" si="11"/>
        <v>200</v>
      </c>
      <c r="G52" s="25">
        <v>0</v>
      </c>
      <c r="H52" s="25">
        <v>218</v>
      </c>
      <c r="I52" s="25">
        <f t="shared" si="12"/>
        <v>218</v>
      </c>
      <c r="J52" s="25">
        <v>0</v>
      </c>
      <c r="K52" s="25">
        <v>0</v>
      </c>
      <c r="L52" s="25">
        <v>0</v>
      </c>
    </row>
    <row r="53" spans="1:12" ht="12.75">
      <c r="A53" s="267"/>
      <c r="B53" s="277"/>
      <c r="C53" s="3" t="s">
        <v>5</v>
      </c>
      <c r="D53" s="96">
        <v>50</v>
      </c>
      <c r="E53" s="96">
        <v>10</v>
      </c>
      <c r="F53" s="25">
        <f t="shared" si="11"/>
        <v>60</v>
      </c>
      <c r="G53" s="25">
        <v>0</v>
      </c>
      <c r="H53" s="25">
        <v>0</v>
      </c>
      <c r="I53" s="25">
        <f t="shared" si="12"/>
        <v>0</v>
      </c>
      <c r="J53" s="25">
        <v>0</v>
      </c>
      <c r="K53" s="25">
        <v>0</v>
      </c>
      <c r="L53" s="25">
        <v>0</v>
      </c>
    </row>
    <row r="54" spans="1:12" ht="12.75">
      <c r="A54" s="268"/>
      <c r="B54" s="278"/>
      <c r="C54" s="3" t="s">
        <v>103</v>
      </c>
      <c r="D54" s="96">
        <v>0</v>
      </c>
      <c r="E54" s="96">
        <v>1100</v>
      </c>
      <c r="F54" s="25">
        <f t="shared" si="11"/>
        <v>1100</v>
      </c>
      <c r="G54" s="25">
        <v>0</v>
      </c>
      <c r="H54" s="25">
        <v>97</v>
      </c>
      <c r="I54" s="25">
        <f t="shared" si="12"/>
        <v>97</v>
      </c>
      <c r="J54" s="25">
        <v>0</v>
      </c>
      <c r="K54" s="25">
        <f aca="true" t="shared" si="13" ref="K54:L56">H54/E54*100</f>
        <v>8.818181818181818</v>
      </c>
      <c r="L54" s="25">
        <f t="shared" si="13"/>
        <v>8.818181818181818</v>
      </c>
    </row>
    <row r="55" spans="1:12" ht="12.75">
      <c r="A55" s="273" t="s">
        <v>6</v>
      </c>
      <c r="B55" s="274"/>
      <c r="C55" s="275"/>
      <c r="D55" s="57">
        <f aca="true" t="shared" si="14" ref="D55:I55">SUM(D43:D54)</f>
        <v>446</v>
      </c>
      <c r="E55" s="57">
        <f t="shared" si="14"/>
        <v>44416</v>
      </c>
      <c r="F55" s="57">
        <f t="shared" si="14"/>
        <v>44862</v>
      </c>
      <c r="G55" s="57">
        <f t="shared" si="14"/>
        <v>37</v>
      </c>
      <c r="H55" s="57">
        <f t="shared" si="14"/>
        <v>30894</v>
      </c>
      <c r="I55" s="57">
        <f t="shared" si="14"/>
        <v>30931</v>
      </c>
      <c r="J55" s="58">
        <f aca="true" t="shared" si="15" ref="J55:J66">G55/D55*100</f>
        <v>8.295964125560538</v>
      </c>
      <c r="K55" s="58">
        <f t="shared" si="13"/>
        <v>69.55601585014409</v>
      </c>
      <c r="L55" s="58">
        <f t="shared" si="13"/>
        <v>68.94699300075789</v>
      </c>
    </row>
    <row r="56" spans="1:12" ht="12.75">
      <c r="A56" s="266" t="s">
        <v>152</v>
      </c>
      <c r="B56" s="276" t="s">
        <v>26</v>
      </c>
      <c r="C56" s="3" t="s">
        <v>4</v>
      </c>
      <c r="D56" s="25">
        <v>1942</v>
      </c>
      <c r="E56" s="25">
        <v>2971</v>
      </c>
      <c r="F56" s="25">
        <f aca="true" t="shared" si="16" ref="F56:F61">D56+E56</f>
        <v>4913</v>
      </c>
      <c r="G56" s="25">
        <v>1985</v>
      </c>
      <c r="H56" s="25">
        <v>2726</v>
      </c>
      <c r="I56" s="25">
        <f aca="true" t="shared" si="17" ref="I56:I61">G56+H56</f>
        <v>4711</v>
      </c>
      <c r="J56" s="25">
        <f t="shared" si="15"/>
        <v>102.21421215242019</v>
      </c>
      <c r="K56" s="25">
        <f t="shared" si="13"/>
        <v>91.75361831033322</v>
      </c>
      <c r="L56" s="25">
        <f t="shared" si="13"/>
        <v>95.88845918990434</v>
      </c>
    </row>
    <row r="57" spans="1:12" ht="12.75">
      <c r="A57" s="267"/>
      <c r="B57" s="277"/>
      <c r="C57" s="3" t="s">
        <v>5</v>
      </c>
      <c r="D57" s="25">
        <v>0</v>
      </c>
      <c r="E57" s="25">
        <v>0</v>
      </c>
      <c r="F57" s="25">
        <f t="shared" si="16"/>
        <v>0</v>
      </c>
      <c r="G57" s="25">
        <v>0</v>
      </c>
      <c r="H57" s="25">
        <v>0</v>
      </c>
      <c r="I57" s="25">
        <f t="shared" si="17"/>
        <v>0</v>
      </c>
      <c r="J57" s="25">
        <v>0</v>
      </c>
      <c r="K57" s="25">
        <v>0</v>
      </c>
      <c r="L57" s="25">
        <v>0</v>
      </c>
    </row>
    <row r="58" spans="1:12" ht="12.75">
      <c r="A58" s="267"/>
      <c r="B58" s="278"/>
      <c r="C58" s="3" t="s">
        <v>103</v>
      </c>
      <c r="D58" s="25">
        <v>0</v>
      </c>
      <c r="E58" s="25">
        <v>0</v>
      </c>
      <c r="F58" s="25">
        <f t="shared" si="16"/>
        <v>0</v>
      </c>
      <c r="G58" s="25">
        <v>0</v>
      </c>
      <c r="H58" s="25">
        <v>0</v>
      </c>
      <c r="I58" s="25">
        <f t="shared" si="17"/>
        <v>0</v>
      </c>
      <c r="J58" s="25">
        <v>0</v>
      </c>
      <c r="K58" s="25">
        <v>0</v>
      </c>
      <c r="L58" s="25">
        <v>0</v>
      </c>
    </row>
    <row r="59" spans="1:12" ht="12.75">
      <c r="A59" s="267"/>
      <c r="B59" s="276" t="s">
        <v>27</v>
      </c>
      <c r="C59" s="3" t="s">
        <v>4</v>
      </c>
      <c r="D59" s="25">
        <v>0</v>
      </c>
      <c r="E59" s="25">
        <v>13095</v>
      </c>
      <c r="F59" s="25">
        <f t="shared" si="16"/>
        <v>13095</v>
      </c>
      <c r="G59" s="25">
        <v>0</v>
      </c>
      <c r="H59" s="25">
        <v>12792</v>
      </c>
      <c r="I59" s="25">
        <f t="shared" si="17"/>
        <v>12792</v>
      </c>
      <c r="J59" s="25">
        <v>0</v>
      </c>
      <c r="K59" s="25">
        <f>H59/E59*100</f>
        <v>97.68613974799541</v>
      </c>
      <c r="L59" s="25">
        <f>I59/F59*100</f>
        <v>97.68613974799541</v>
      </c>
    </row>
    <row r="60" spans="1:12" ht="12.75">
      <c r="A60" s="267"/>
      <c r="B60" s="277"/>
      <c r="C60" s="3" t="s">
        <v>5</v>
      </c>
      <c r="D60" s="25">
        <v>0</v>
      </c>
      <c r="E60" s="25">
        <v>0</v>
      </c>
      <c r="F60" s="25">
        <f t="shared" si="16"/>
        <v>0</v>
      </c>
      <c r="G60" s="25">
        <v>52</v>
      </c>
      <c r="H60" s="25">
        <v>0</v>
      </c>
      <c r="I60" s="25">
        <f t="shared" si="17"/>
        <v>52</v>
      </c>
      <c r="J60" s="25">
        <v>0</v>
      </c>
      <c r="K60" s="25">
        <v>0</v>
      </c>
      <c r="L60" s="25">
        <v>0</v>
      </c>
    </row>
    <row r="61" spans="1:12" ht="12.75">
      <c r="A61" s="268"/>
      <c r="B61" s="278"/>
      <c r="C61" s="3" t="s">
        <v>103</v>
      </c>
      <c r="D61" s="25">
        <v>0</v>
      </c>
      <c r="E61" s="25">
        <v>2200</v>
      </c>
      <c r="F61" s="25">
        <f t="shared" si="16"/>
        <v>2200</v>
      </c>
      <c r="G61" s="25">
        <v>0</v>
      </c>
      <c r="H61" s="25">
        <v>1651</v>
      </c>
      <c r="I61" s="25">
        <f t="shared" si="17"/>
        <v>1651</v>
      </c>
      <c r="J61" s="25">
        <v>0</v>
      </c>
      <c r="K61" s="25">
        <f aca="true" t="shared" si="18" ref="K61:L66">H61/E61*100</f>
        <v>75.04545454545455</v>
      </c>
      <c r="L61" s="25">
        <f t="shared" si="18"/>
        <v>75.04545454545455</v>
      </c>
    </row>
    <row r="62" spans="1:12" ht="12.75">
      <c r="A62" s="273" t="s">
        <v>6</v>
      </c>
      <c r="B62" s="274"/>
      <c r="C62" s="275"/>
      <c r="D62" s="57">
        <f aca="true" t="shared" si="19" ref="D62:I62">SUM(D56:D61)</f>
        <v>1942</v>
      </c>
      <c r="E62" s="57">
        <f t="shared" si="19"/>
        <v>18266</v>
      </c>
      <c r="F62" s="57">
        <f t="shared" si="19"/>
        <v>20208</v>
      </c>
      <c r="G62" s="57">
        <f t="shared" si="19"/>
        <v>2037</v>
      </c>
      <c r="H62" s="57">
        <f t="shared" si="19"/>
        <v>17169</v>
      </c>
      <c r="I62" s="57">
        <f t="shared" si="19"/>
        <v>19206</v>
      </c>
      <c r="J62" s="58">
        <f t="shared" si="15"/>
        <v>104.8918640576725</v>
      </c>
      <c r="K62" s="58">
        <f t="shared" si="18"/>
        <v>93.99430636154604</v>
      </c>
      <c r="L62" s="58">
        <f t="shared" si="18"/>
        <v>95.04156769596199</v>
      </c>
    </row>
    <row r="63" spans="1:12" ht="12.75">
      <c r="A63" s="279" t="s">
        <v>169</v>
      </c>
      <c r="B63" s="279"/>
      <c r="C63" s="4" t="s">
        <v>4</v>
      </c>
      <c r="D63" s="138">
        <f aca="true" t="shared" si="20" ref="D63:E65">D8+D11+D14+D18+D21+D24+D27+D30+D33+D36+D39+D43+D46+D49+D52+D56+D59</f>
        <v>47878</v>
      </c>
      <c r="E63" s="138">
        <f t="shared" si="20"/>
        <v>165979</v>
      </c>
      <c r="F63" s="102">
        <f>F8+F11+F14+F18+F21+F24+F27+F30+F33+F36+F39+F43+F46+F49+F52+F56+F59</f>
        <v>213857</v>
      </c>
      <c r="G63" s="25">
        <f aca="true" t="shared" si="21" ref="G63:I65">G8+G11+G14+G18+G21+G24+G27+G30+G33+G36+G39+G43+G46+G49+G52+G56+G59</f>
        <v>58290</v>
      </c>
      <c r="H63" s="25">
        <f t="shared" si="21"/>
        <v>130506</v>
      </c>
      <c r="I63" s="25">
        <f t="shared" si="21"/>
        <v>188796</v>
      </c>
      <c r="J63" s="25">
        <f t="shared" si="15"/>
        <v>121.74694013952127</v>
      </c>
      <c r="K63" s="25">
        <f t="shared" si="18"/>
        <v>78.62801920724911</v>
      </c>
      <c r="L63" s="25">
        <f t="shared" si="18"/>
        <v>88.28142169767649</v>
      </c>
    </row>
    <row r="64" spans="1:12" ht="12.75">
      <c r="A64" s="279"/>
      <c r="B64" s="279"/>
      <c r="C64" s="4" t="s">
        <v>5</v>
      </c>
      <c r="D64" s="138">
        <f t="shared" si="20"/>
        <v>1661</v>
      </c>
      <c r="E64" s="138">
        <f t="shared" si="20"/>
        <v>848</v>
      </c>
      <c r="F64" s="102">
        <f>F9+F12+F15+F19+F22+F25+F28+F31+F34+F37+F40+F44+F47+F50+F53+F57+F60</f>
        <v>2509</v>
      </c>
      <c r="G64" s="25">
        <f t="shared" si="21"/>
        <v>892</v>
      </c>
      <c r="H64" s="25">
        <f t="shared" si="21"/>
        <v>759</v>
      </c>
      <c r="I64" s="25">
        <f t="shared" si="21"/>
        <v>1651</v>
      </c>
      <c r="J64" s="25">
        <f t="shared" si="15"/>
        <v>53.70258880192655</v>
      </c>
      <c r="K64" s="25">
        <f t="shared" si="18"/>
        <v>89.50471698113208</v>
      </c>
      <c r="L64" s="25">
        <f t="shared" si="18"/>
        <v>65.80310880829016</v>
      </c>
    </row>
    <row r="65" spans="1:12" ht="12.75">
      <c r="A65" s="279"/>
      <c r="B65" s="279"/>
      <c r="C65" s="4" t="s">
        <v>103</v>
      </c>
      <c r="D65" s="138">
        <f t="shared" si="20"/>
        <v>61</v>
      </c>
      <c r="E65" s="138">
        <f t="shared" si="20"/>
        <v>16694</v>
      </c>
      <c r="F65" s="102">
        <f>F10+F13+F16+F20+F23+F26+F29+F32+F35+F38+F41+F45+F48+F51+F54+F58+F61</f>
        <v>16755</v>
      </c>
      <c r="G65" s="25">
        <f t="shared" si="21"/>
        <v>611</v>
      </c>
      <c r="H65" s="25">
        <f t="shared" si="21"/>
        <v>12431</v>
      </c>
      <c r="I65" s="25">
        <f t="shared" si="21"/>
        <v>13042</v>
      </c>
      <c r="J65" s="25">
        <v>0</v>
      </c>
      <c r="K65" s="25">
        <f t="shared" si="18"/>
        <v>74.4638792380496</v>
      </c>
      <c r="L65" s="25">
        <f t="shared" si="18"/>
        <v>77.83945091017607</v>
      </c>
    </row>
    <row r="66" spans="1:12" ht="12.75">
      <c r="A66" s="224" t="s">
        <v>11</v>
      </c>
      <c r="B66" s="225"/>
      <c r="C66" s="225"/>
      <c r="D66" s="191">
        <f aca="true" t="shared" si="22" ref="D66:I66">SUM(D63:D65)</f>
        <v>49600</v>
      </c>
      <c r="E66" s="191">
        <f t="shared" si="22"/>
        <v>183521</v>
      </c>
      <c r="F66" s="191">
        <f t="shared" si="22"/>
        <v>233121</v>
      </c>
      <c r="G66" s="191">
        <f t="shared" si="22"/>
        <v>59793</v>
      </c>
      <c r="H66" s="191">
        <f t="shared" si="22"/>
        <v>143696</v>
      </c>
      <c r="I66" s="191">
        <f t="shared" si="22"/>
        <v>203489</v>
      </c>
      <c r="J66" s="191">
        <f t="shared" si="15"/>
        <v>120.55040322580646</v>
      </c>
      <c r="K66" s="191">
        <f t="shared" si="18"/>
        <v>78.29948616234654</v>
      </c>
      <c r="L66" s="191">
        <f t="shared" si="18"/>
        <v>87.289004422596</v>
      </c>
    </row>
  </sheetData>
  <sheetProtection/>
  <mergeCells count="39">
    <mergeCell ref="A62:C62"/>
    <mergeCell ref="A63:B65"/>
    <mergeCell ref="A66:C66"/>
    <mergeCell ref="A55:C55"/>
    <mergeCell ref="A56:A61"/>
    <mergeCell ref="B56:B58"/>
    <mergeCell ref="B59:B61"/>
    <mergeCell ref="A42:C42"/>
    <mergeCell ref="A43:A54"/>
    <mergeCell ref="B43:B45"/>
    <mergeCell ref="B46:B48"/>
    <mergeCell ref="B49:B51"/>
    <mergeCell ref="B52:B54"/>
    <mergeCell ref="A17:C17"/>
    <mergeCell ref="A18:A41"/>
    <mergeCell ref="B18:B20"/>
    <mergeCell ref="B21:B23"/>
    <mergeCell ref="B24:B26"/>
    <mergeCell ref="B27:B29"/>
    <mergeCell ref="B30:B32"/>
    <mergeCell ref="B33:B35"/>
    <mergeCell ref="B36:B38"/>
    <mergeCell ref="B39:B41"/>
    <mergeCell ref="A8:A16"/>
    <mergeCell ref="B8:B10"/>
    <mergeCell ref="B11:B13"/>
    <mergeCell ref="B14:B16"/>
    <mergeCell ref="G5:I5"/>
    <mergeCell ref="J5:L5"/>
    <mergeCell ref="A5:A6"/>
    <mergeCell ref="B5:B6"/>
    <mergeCell ref="C5:C6"/>
    <mergeCell ref="D5:F5"/>
    <mergeCell ref="A1:C1"/>
    <mergeCell ref="A2:B2"/>
    <mergeCell ref="D2:H2"/>
    <mergeCell ref="A3:L3"/>
    <mergeCell ref="E4:G4"/>
    <mergeCell ref="J4:L4"/>
  </mergeCells>
  <printOptions horizontalCentered="1"/>
  <pageMargins left="0.7480314960629921" right="0.15748031496062992" top="0.5905511811023623" bottom="0" header="0.5118110236220472" footer="0.5118110236220472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23"/>
  <sheetViews>
    <sheetView zoomScalePageLayoutView="0" workbookViewId="0" topLeftCell="A1">
      <selection activeCell="N117" sqref="N117"/>
    </sheetView>
  </sheetViews>
  <sheetFormatPr defaultColWidth="9.140625" defaultRowHeight="12.75"/>
  <cols>
    <col min="1" max="1" width="4.7109375" style="0" customWidth="1"/>
    <col min="2" max="2" width="9.8515625" style="0" customWidth="1"/>
    <col min="3" max="3" width="11.57421875" style="0" customWidth="1"/>
    <col min="4" max="9" width="8.7109375" style="0" customWidth="1"/>
    <col min="10" max="12" width="5.7109375" style="0" customWidth="1"/>
    <col min="13" max="14" width="7.7109375" style="0" customWidth="1"/>
  </cols>
  <sheetData>
    <row r="1" spans="1:3" ht="12.75">
      <c r="A1" s="233" t="s">
        <v>13</v>
      </c>
      <c r="B1" s="233"/>
      <c r="C1" s="233"/>
    </row>
    <row r="2" spans="1:8" ht="12.75">
      <c r="A2" s="233" t="s">
        <v>14</v>
      </c>
      <c r="B2" s="233"/>
      <c r="C2" s="2"/>
      <c r="D2" s="240" t="s">
        <v>96</v>
      </c>
      <c r="E2" s="240"/>
      <c r="F2" s="240"/>
      <c r="G2" s="240"/>
      <c r="H2" s="240"/>
    </row>
    <row r="3" spans="1:12" ht="12.75">
      <c r="A3" s="240" t="s">
        <v>324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</row>
    <row r="4" spans="5:12" ht="12.75" customHeight="1">
      <c r="E4" s="264" t="s">
        <v>170</v>
      </c>
      <c r="F4" s="264"/>
      <c r="G4" s="264"/>
      <c r="I4" s="13"/>
      <c r="J4" s="265" t="s">
        <v>240</v>
      </c>
      <c r="K4" s="265"/>
      <c r="L4" s="265"/>
    </row>
    <row r="5" spans="1:14" ht="12.75">
      <c r="A5" s="251" t="s">
        <v>10</v>
      </c>
      <c r="B5" s="256" t="s">
        <v>243</v>
      </c>
      <c r="C5" s="251" t="s">
        <v>108</v>
      </c>
      <c r="D5" s="272" t="s">
        <v>171</v>
      </c>
      <c r="E5" s="272"/>
      <c r="F5" s="272"/>
      <c r="G5" s="272" t="s">
        <v>172</v>
      </c>
      <c r="H5" s="272"/>
      <c r="I5" s="272"/>
      <c r="J5" s="248" t="s">
        <v>104</v>
      </c>
      <c r="K5" s="249"/>
      <c r="L5" s="250"/>
      <c r="M5" s="18"/>
      <c r="N5" s="19"/>
    </row>
    <row r="6" spans="1:12" ht="12.75">
      <c r="A6" s="252"/>
      <c r="B6" s="258"/>
      <c r="C6" s="252"/>
      <c r="D6" s="184" t="s">
        <v>0</v>
      </c>
      <c r="E6" s="184" t="s">
        <v>1</v>
      </c>
      <c r="F6" s="184" t="s">
        <v>2</v>
      </c>
      <c r="G6" s="184" t="s">
        <v>3</v>
      </c>
      <c r="H6" s="184" t="s">
        <v>1</v>
      </c>
      <c r="I6" s="184" t="s">
        <v>2</v>
      </c>
      <c r="J6" s="196" t="s">
        <v>105</v>
      </c>
      <c r="K6" s="196" t="s">
        <v>106</v>
      </c>
      <c r="L6" s="196" t="s">
        <v>107</v>
      </c>
    </row>
    <row r="7" spans="1:12" s="23" customFormat="1" ht="9.75" customHeight="1">
      <c r="A7" s="20">
        <v>1</v>
      </c>
      <c r="B7" s="21">
        <v>2</v>
      </c>
      <c r="C7" s="22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24">
        <v>11</v>
      </c>
      <c r="L7" s="24">
        <v>12</v>
      </c>
    </row>
    <row r="8" spans="1:12" ht="12.75" customHeight="1">
      <c r="A8" s="266" t="s">
        <v>149</v>
      </c>
      <c r="B8" s="269" t="s">
        <v>241</v>
      </c>
      <c r="C8" s="3" t="s">
        <v>4</v>
      </c>
      <c r="D8" s="25">
        <v>30572</v>
      </c>
      <c r="E8" s="25">
        <v>47588</v>
      </c>
      <c r="F8" s="25">
        <f aca="true" t="shared" si="0" ref="F8:F13">D8+E8</f>
        <v>78160</v>
      </c>
      <c r="G8" s="25">
        <v>43360</v>
      </c>
      <c r="H8" s="25">
        <v>33599</v>
      </c>
      <c r="I8" s="25">
        <f aca="true" t="shared" si="1" ref="I8:I13">G8+H8</f>
        <v>76959</v>
      </c>
      <c r="J8" s="25">
        <f aca="true" t="shared" si="2" ref="J8:L9">G8/D8*100</f>
        <v>141.82912468925815</v>
      </c>
      <c r="K8" s="25">
        <f t="shared" si="2"/>
        <v>70.60393376481467</v>
      </c>
      <c r="L8" s="25">
        <f t="shared" si="2"/>
        <v>98.46340839303991</v>
      </c>
    </row>
    <row r="9" spans="1:12" ht="12.75">
      <c r="A9" s="267"/>
      <c r="B9" s="270"/>
      <c r="C9" s="3" t="s">
        <v>5</v>
      </c>
      <c r="D9" s="25">
        <v>709</v>
      </c>
      <c r="E9" s="25">
        <v>431</v>
      </c>
      <c r="F9" s="25">
        <f t="shared" si="0"/>
        <v>1140</v>
      </c>
      <c r="G9" s="25">
        <v>638</v>
      </c>
      <c r="H9" s="25">
        <v>454</v>
      </c>
      <c r="I9" s="25">
        <f t="shared" si="1"/>
        <v>1092</v>
      </c>
      <c r="J9" s="25">
        <f t="shared" si="2"/>
        <v>89.98589562764458</v>
      </c>
      <c r="K9" s="25">
        <f t="shared" si="2"/>
        <v>105.33642691415312</v>
      </c>
      <c r="L9" s="25">
        <f t="shared" si="2"/>
        <v>95.78947368421052</v>
      </c>
    </row>
    <row r="10" spans="1:12" ht="12.75">
      <c r="A10" s="267"/>
      <c r="B10" s="271"/>
      <c r="C10" s="3" t="s">
        <v>103</v>
      </c>
      <c r="D10" s="25">
        <v>0</v>
      </c>
      <c r="E10" s="25">
        <v>3410</v>
      </c>
      <c r="F10" s="25">
        <f t="shared" si="0"/>
        <v>3410</v>
      </c>
      <c r="G10" s="25">
        <v>95</v>
      </c>
      <c r="H10" s="25">
        <v>2003</v>
      </c>
      <c r="I10" s="25">
        <f t="shared" si="1"/>
        <v>2098</v>
      </c>
      <c r="J10" s="25">
        <v>0</v>
      </c>
      <c r="K10" s="25">
        <f aca="true" t="shared" si="3" ref="K10:L13">H10/E10*100</f>
        <v>58.73900293255132</v>
      </c>
      <c r="L10" s="25">
        <f t="shared" si="3"/>
        <v>61.52492668621701</v>
      </c>
    </row>
    <row r="11" spans="1:12" ht="12.75" customHeight="1">
      <c r="A11" s="267"/>
      <c r="B11" s="269" t="s">
        <v>242</v>
      </c>
      <c r="C11" s="3" t="s">
        <v>4</v>
      </c>
      <c r="D11" s="25">
        <v>1735</v>
      </c>
      <c r="E11" s="25">
        <v>12481</v>
      </c>
      <c r="F11" s="25">
        <f t="shared" si="0"/>
        <v>14216</v>
      </c>
      <c r="G11" s="25">
        <v>254</v>
      </c>
      <c r="H11" s="25">
        <v>6106</v>
      </c>
      <c r="I11" s="25">
        <f t="shared" si="1"/>
        <v>6360</v>
      </c>
      <c r="J11" s="25">
        <f>G11/D11*100</f>
        <v>14.639769452449567</v>
      </c>
      <c r="K11" s="25">
        <f t="shared" si="3"/>
        <v>48.92236199022514</v>
      </c>
      <c r="L11" s="25">
        <f t="shared" si="3"/>
        <v>44.73832301631964</v>
      </c>
    </row>
    <row r="12" spans="1:12" ht="12.75">
      <c r="A12" s="267"/>
      <c r="B12" s="270"/>
      <c r="C12" s="3" t="s">
        <v>5</v>
      </c>
      <c r="D12" s="25">
        <v>50</v>
      </c>
      <c r="E12" s="25">
        <v>50</v>
      </c>
      <c r="F12" s="25">
        <f t="shared" si="0"/>
        <v>100</v>
      </c>
      <c r="G12" s="25">
        <v>37</v>
      </c>
      <c r="H12" s="25">
        <v>0</v>
      </c>
      <c r="I12" s="25">
        <f t="shared" si="1"/>
        <v>37</v>
      </c>
      <c r="J12" s="25">
        <f>G12/D12*100</f>
        <v>74</v>
      </c>
      <c r="K12" s="25">
        <f t="shared" si="3"/>
        <v>0</v>
      </c>
      <c r="L12" s="25">
        <f t="shared" si="3"/>
        <v>37</v>
      </c>
    </row>
    <row r="13" spans="1:12" ht="12.75">
      <c r="A13" s="267"/>
      <c r="B13" s="271"/>
      <c r="C13" s="3" t="s">
        <v>103</v>
      </c>
      <c r="D13" s="25">
        <v>0</v>
      </c>
      <c r="E13" s="25">
        <v>1500</v>
      </c>
      <c r="F13" s="25">
        <f t="shared" si="0"/>
        <v>1500</v>
      </c>
      <c r="G13" s="25">
        <v>0</v>
      </c>
      <c r="H13" s="25">
        <v>275</v>
      </c>
      <c r="I13" s="25">
        <f t="shared" si="1"/>
        <v>275</v>
      </c>
      <c r="J13" s="25">
        <v>0</v>
      </c>
      <c r="K13" s="25">
        <f t="shared" si="3"/>
        <v>18.333333333333332</v>
      </c>
      <c r="L13" s="25">
        <f t="shared" si="3"/>
        <v>18.333333333333332</v>
      </c>
    </row>
    <row r="14" spans="1:12" ht="12.75">
      <c r="A14" s="273" t="s">
        <v>250</v>
      </c>
      <c r="B14" s="274"/>
      <c r="C14" s="275"/>
      <c r="D14" s="57">
        <f aca="true" t="shared" si="4" ref="D14:I14">SUM(D8:D13)</f>
        <v>33066</v>
      </c>
      <c r="E14" s="57">
        <f t="shared" si="4"/>
        <v>65460</v>
      </c>
      <c r="F14" s="57">
        <f t="shared" si="4"/>
        <v>98526</v>
      </c>
      <c r="G14" s="57">
        <f t="shared" si="4"/>
        <v>44384</v>
      </c>
      <c r="H14" s="57">
        <f t="shared" si="4"/>
        <v>42437</v>
      </c>
      <c r="I14" s="57">
        <f t="shared" si="4"/>
        <v>86821</v>
      </c>
      <c r="J14" s="58">
        <f aca="true" t="shared" si="5" ref="J14:L15">G14/D14*100</f>
        <v>134.22851267162645</v>
      </c>
      <c r="K14" s="140">
        <f aca="true" t="shared" si="6" ref="K14:K21">H14/E14*100</f>
        <v>64.82890314695997</v>
      </c>
      <c r="L14" s="58">
        <f t="shared" si="5"/>
        <v>88.11988713639039</v>
      </c>
    </row>
    <row r="15" spans="1:12" ht="12.75">
      <c r="A15" s="266" t="s">
        <v>150</v>
      </c>
      <c r="B15" s="276" t="s">
        <v>242</v>
      </c>
      <c r="C15" s="3" t="s">
        <v>4</v>
      </c>
      <c r="D15" s="25">
        <v>577</v>
      </c>
      <c r="E15" s="25">
        <v>9953</v>
      </c>
      <c r="F15" s="25">
        <f aca="true" t="shared" si="7" ref="F15:F35">D15+E15</f>
        <v>10530</v>
      </c>
      <c r="G15" s="25">
        <v>615</v>
      </c>
      <c r="H15" s="25">
        <v>11927</v>
      </c>
      <c r="I15" s="25">
        <f aca="true" t="shared" si="8" ref="I15:I35">G15+H15</f>
        <v>12542</v>
      </c>
      <c r="J15" s="25">
        <f t="shared" si="5"/>
        <v>106.58578856152513</v>
      </c>
      <c r="K15" s="25">
        <f t="shared" si="6"/>
        <v>119.833216115744</v>
      </c>
      <c r="L15" s="25">
        <f t="shared" si="5"/>
        <v>119.10731244064579</v>
      </c>
    </row>
    <row r="16" spans="1:12" ht="12.75">
      <c r="A16" s="267"/>
      <c r="B16" s="277"/>
      <c r="C16" s="3" t="s">
        <v>5</v>
      </c>
      <c r="D16" s="25">
        <v>272</v>
      </c>
      <c r="E16" s="25">
        <v>119</v>
      </c>
      <c r="F16" s="25">
        <f t="shared" si="7"/>
        <v>391</v>
      </c>
      <c r="G16" s="25">
        <v>65</v>
      </c>
      <c r="H16" s="25">
        <v>132</v>
      </c>
      <c r="I16" s="25">
        <f t="shared" si="8"/>
        <v>197</v>
      </c>
      <c r="J16" s="25">
        <f aca="true" t="shared" si="9" ref="J16:L18">G16/D16*100</f>
        <v>23.897058823529413</v>
      </c>
      <c r="K16" s="25">
        <f t="shared" si="6"/>
        <v>110.92436974789916</v>
      </c>
      <c r="L16" s="25">
        <f t="shared" si="9"/>
        <v>50.38363171355499</v>
      </c>
    </row>
    <row r="17" spans="1:12" ht="12.75">
      <c r="A17" s="267"/>
      <c r="B17" s="278"/>
      <c r="C17" s="3" t="s">
        <v>103</v>
      </c>
      <c r="D17" s="25">
        <v>61</v>
      </c>
      <c r="E17" s="25">
        <v>2086</v>
      </c>
      <c r="F17" s="25">
        <f t="shared" si="7"/>
        <v>2147</v>
      </c>
      <c r="G17" s="25">
        <v>164</v>
      </c>
      <c r="H17" s="25">
        <v>2461</v>
      </c>
      <c r="I17" s="25">
        <f t="shared" si="8"/>
        <v>2625</v>
      </c>
      <c r="J17" s="25">
        <f t="shared" si="9"/>
        <v>268.8524590163934</v>
      </c>
      <c r="K17" s="25">
        <f t="shared" si="6"/>
        <v>117.97698945349953</v>
      </c>
      <c r="L17" s="25">
        <f t="shared" si="9"/>
        <v>122.26362366092222</v>
      </c>
    </row>
    <row r="18" spans="1:12" ht="12.75">
      <c r="A18" s="267"/>
      <c r="B18" s="276" t="s">
        <v>60</v>
      </c>
      <c r="C18" s="3" t="s">
        <v>4</v>
      </c>
      <c r="D18" s="96">
        <v>6967</v>
      </c>
      <c r="E18" s="96">
        <v>16530</v>
      </c>
      <c r="F18" s="25">
        <f t="shared" si="7"/>
        <v>23497</v>
      </c>
      <c r="G18" s="25">
        <v>7472</v>
      </c>
      <c r="H18" s="25">
        <v>15376</v>
      </c>
      <c r="I18" s="25">
        <f t="shared" si="8"/>
        <v>22848</v>
      </c>
      <c r="J18" s="25">
        <f t="shared" si="9"/>
        <v>107.24845701162624</v>
      </c>
      <c r="K18" s="25">
        <f t="shared" si="6"/>
        <v>93.01875378100424</v>
      </c>
      <c r="L18" s="25">
        <f t="shared" si="9"/>
        <v>97.23794526960889</v>
      </c>
    </row>
    <row r="19" spans="1:12" ht="12.75">
      <c r="A19" s="267"/>
      <c r="B19" s="277"/>
      <c r="C19" s="3" t="s">
        <v>5</v>
      </c>
      <c r="D19" s="96">
        <v>150</v>
      </c>
      <c r="E19" s="96">
        <v>67</v>
      </c>
      <c r="F19" s="25">
        <f t="shared" si="7"/>
        <v>217</v>
      </c>
      <c r="G19" s="25">
        <v>31</v>
      </c>
      <c r="H19" s="25">
        <v>91</v>
      </c>
      <c r="I19" s="25">
        <f t="shared" si="8"/>
        <v>122</v>
      </c>
      <c r="J19" s="25">
        <f aca="true" t="shared" si="10" ref="J19:J37">G19/D19*100</f>
        <v>20.666666666666668</v>
      </c>
      <c r="K19" s="25">
        <f t="shared" si="6"/>
        <v>135.82089552238804</v>
      </c>
      <c r="L19" s="25">
        <f aca="true" t="shared" si="11" ref="L19:L24">I19/F19*100</f>
        <v>56.22119815668203</v>
      </c>
    </row>
    <row r="20" spans="1:12" ht="12.75">
      <c r="A20" s="267"/>
      <c r="B20" s="278"/>
      <c r="C20" s="3" t="s">
        <v>103</v>
      </c>
      <c r="D20" s="96">
        <v>0</v>
      </c>
      <c r="E20" s="96">
        <v>159</v>
      </c>
      <c r="F20" s="25">
        <f t="shared" si="7"/>
        <v>159</v>
      </c>
      <c r="G20" s="25">
        <v>330</v>
      </c>
      <c r="H20" s="25">
        <v>127</v>
      </c>
      <c r="I20" s="25">
        <f t="shared" si="8"/>
        <v>457</v>
      </c>
      <c r="J20" s="25">
        <v>0</v>
      </c>
      <c r="K20" s="25">
        <f t="shared" si="6"/>
        <v>79.87421383647799</v>
      </c>
      <c r="L20" s="25">
        <f t="shared" si="11"/>
        <v>287.42138364779873</v>
      </c>
    </row>
    <row r="21" spans="1:12" ht="12.75">
      <c r="A21" s="267"/>
      <c r="B21" s="276" t="s">
        <v>241</v>
      </c>
      <c r="C21" s="3" t="s">
        <v>4</v>
      </c>
      <c r="D21" s="96">
        <v>2250</v>
      </c>
      <c r="E21" s="96">
        <v>6630</v>
      </c>
      <c r="F21" s="25">
        <f t="shared" si="7"/>
        <v>8880</v>
      </c>
      <c r="G21" s="25">
        <v>1358</v>
      </c>
      <c r="H21" s="25">
        <v>7178</v>
      </c>
      <c r="I21" s="25">
        <f t="shared" si="8"/>
        <v>8536</v>
      </c>
      <c r="J21" s="25">
        <f t="shared" si="10"/>
        <v>60.355555555555554</v>
      </c>
      <c r="K21" s="25">
        <f t="shared" si="6"/>
        <v>108.26546003016591</v>
      </c>
      <c r="L21" s="25">
        <f t="shared" si="11"/>
        <v>96.12612612612612</v>
      </c>
    </row>
    <row r="22" spans="1:12" ht="12.75">
      <c r="A22" s="267"/>
      <c r="B22" s="277"/>
      <c r="C22" s="3" t="s">
        <v>5</v>
      </c>
      <c r="D22" s="25">
        <v>0</v>
      </c>
      <c r="E22" s="25">
        <v>0</v>
      </c>
      <c r="F22" s="25">
        <f t="shared" si="7"/>
        <v>0</v>
      </c>
      <c r="G22" s="25">
        <v>0</v>
      </c>
      <c r="H22" s="25">
        <v>0</v>
      </c>
      <c r="I22" s="25">
        <f t="shared" si="8"/>
        <v>0</v>
      </c>
      <c r="J22" s="25">
        <v>0</v>
      </c>
      <c r="K22" s="25">
        <v>0</v>
      </c>
      <c r="L22" s="25">
        <v>0</v>
      </c>
    </row>
    <row r="23" spans="1:12" ht="12.75">
      <c r="A23" s="267"/>
      <c r="B23" s="278"/>
      <c r="C23" s="3" t="s">
        <v>103</v>
      </c>
      <c r="D23" s="25">
        <v>0</v>
      </c>
      <c r="E23" s="25">
        <v>0</v>
      </c>
      <c r="F23" s="25">
        <f t="shared" si="7"/>
        <v>0</v>
      </c>
      <c r="G23" s="25">
        <v>0</v>
      </c>
      <c r="H23" s="25">
        <v>0</v>
      </c>
      <c r="I23" s="25">
        <f t="shared" si="8"/>
        <v>0</v>
      </c>
      <c r="J23" s="25">
        <v>0</v>
      </c>
      <c r="K23" s="25">
        <v>0</v>
      </c>
      <c r="L23" s="25">
        <v>0</v>
      </c>
    </row>
    <row r="24" spans="1:12" ht="12.75">
      <c r="A24" s="267"/>
      <c r="B24" s="276" t="s">
        <v>244</v>
      </c>
      <c r="C24" s="3" t="s">
        <v>4</v>
      </c>
      <c r="D24" s="25">
        <v>3700</v>
      </c>
      <c r="E24" s="25">
        <v>3323</v>
      </c>
      <c r="F24" s="25">
        <f t="shared" si="7"/>
        <v>7023</v>
      </c>
      <c r="G24" s="25">
        <v>3243</v>
      </c>
      <c r="H24" s="25">
        <v>2387</v>
      </c>
      <c r="I24" s="25">
        <f>G24+H24</f>
        <v>5630</v>
      </c>
      <c r="J24" s="25">
        <f t="shared" si="10"/>
        <v>87.64864864864865</v>
      </c>
      <c r="K24" s="25">
        <f aca="true" t="shared" si="12" ref="K24:K63">H24/E24*100</f>
        <v>71.83268131206741</v>
      </c>
      <c r="L24" s="25">
        <f t="shared" si="11"/>
        <v>80.16517157909725</v>
      </c>
    </row>
    <row r="25" spans="1:12" ht="12.75">
      <c r="A25" s="267"/>
      <c r="B25" s="277"/>
      <c r="C25" s="3" t="s">
        <v>5</v>
      </c>
      <c r="D25" s="25">
        <v>41</v>
      </c>
      <c r="E25" s="25">
        <v>11</v>
      </c>
      <c r="F25" s="25">
        <f t="shared" si="7"/>
        <v>52</v>
      </c>
      <c r="G25" s="25">
        <v>3</v>
      </c>
      <c r="H25" s="25">
        <v>7</v>
      </c>
      <c r="I25" s="25">
        <f t="shared" si="8"/>
        <v>10</v>
      </c>
      <c r="J25" s="25">
        <f t="shared" si="10"/>
        <v>7.317073170731707</v>
      </c>
      <c r="K25" s="25">
        <f t="shared" si="12"/>
        <v>63.63636363636363</v>
      </c>
      <c r="L25" s="25">
        <f aca="true" t="shared" si="13" ref="L25:L34">I25/F25*100</f>
        <v>19.230769230769234</v>
      </c>
    </row>
    <row r="26" spans="1:12" ht="12.75">
      <c r="A26" s="267"/>
      <c r="B26" s="278"/>
      <c r="C26" s="3" t="s">
        <v>103</v>
      </c>
      <c r="D26" s="25">
        <v>0</v>
      </c>
      <c r="E26" s="25">
        <v>278</v>
      </c>
      <c r="F26" s="25">
        <f t="shared" si="7"/>
        <v>278</v>
      </c>
      <c r="G26" s="25">
        <v>1</v>
      </c>
      <c r="H26" s="25">
        <v>496</v>
      </c>
      <c r="I26" s="25">
        <f t="shared" si="8"/>
        <v>497</v>
      </c>
      <c r="J26" s="25">
        <v>0</v>
      </c>
      <c r="K26" s="25">
        <f t="shared" si="12"/>
        <v>178.41726618705036</v>
      </c>
      <c r="L26" s="25">
        <f t="shared" si="13"/>
        <v>178.77697841726618</v>
      </c>
    </row>
    <row r="27" spans="1:12" ht="12.75" customHeight="1">
      <c r="A27" s="267"/>
      <c r="B27" s="269" t="s">
        <v>245</v>
      </c>
      <c r="C27" s="3" t="s">
        <v>4</v>
      </c>
      <c r="D27" s="25">
        <v>13</v>
      </c>
      <c r="E27" s="25">
        <v>272</v>
      </c>
      <c r="F27" s="25">
        <f t="shared" si="7"/>
        <v>285</v>
      </c>
      <c r="G27" s="25">
        <v>0</v>
      </c>
      <c r="H27" s="25">
        <v>288</v>
      </c>
      <c r="I27" s="25">
        <f t="shared" si="8"/>
        <v>288</v>
      </c>
      <c r="J27" s="25">
        <f t="shared" si="10"/>
        <v>0</v>
      </c>
      <c r="K27" s="25">
        <f t="shared" si="12"/>
        <v>105.88235294117648</v>
      </c>
      <c r="L27" s="25">
        <f t="shared" si="13"/>
        <v>101.05263157894737</v>
      </c>
    </row>
    <row r="28" spans="1:12" ht="12.75">
      <c r="A28" s="267"/>
      <c r="B28" s="270"/>
      <c r="C28" s="3" t="s">
        <v>5</v>
      </c>
      <c r="D28" s="25">
        <v>24</v>
      </c>
      <c r="E28" s="25">
        <v>0</v>
      </c>
      <c r="F28" s="25">
        <f t="shared" si="7"/>
        <v>24</v>
      </c>
      <c r="G28" s="25">
        <v>0</v>
      </c>
      <c r="H28" s="25">
        <v>0</v>
      </c>
      <c r="I28" s="25">
        <f t="shared" si="8"/>
        <v>0</v>
      </c>
      <c r="J28" s="25">
        <f t="shared" si="10"/>
        <v>0</v>
      </c>
      <c r="K28" s="25">
        <v>0</v>
      </c>
      <c r="L28" s="25">
        <f t="shared" si="13"/>
        <v>0</v>
      </c>
    </row>
    <row r="29" spans="1:12" ht="12.75">
      <c r="A29" s="267"/>
      <c r="B29" s="271"/>
      <c r="C29" s="3" t="s">
        <v>103</v>
      </c>
      <c r="D29" s="25">
        <v>0</v>
      </c>
      <c r="E29" s="25">
        <v>1370</v>
      </c>
      <c r="F29" s="25">
        <f t="shared" si="7"/>
        <v>1370</v>
      </c>
      <c r="G29" s="25">
        <v>9</v>
      </c>
      <c r="H29" s="25">
        <v>911</v>
      </c>
      <c r="I29" s="25">
        <f t="shared" si="8"/>
        <v>920</v>
      </c>
      <c r="J29" s="25">
        <v>0</v>
      </c>
      <c r="K29" s="25">
        <f t="shared" si="12"/>
        <v>66.4963503649635</v>
      </c>
      <c r="L29" s="25">
        <f t="shared" si="13"/>
        <v>67.15328467153284</v>
      </c>
    </row>
    <row r="30" spans="1:12" ht="12.75" customHeight="1">
      <c r="A30" s="267"/>
      <c r="B30" s="269" t="s">
        <v>61</v>
      </c>
      <c r="C30" s="3" t="s">
        <v>4</v>
      </c>
      <c r="D30" s="25">
        <v>0</v>
      </c>
      <c r="E30" s="25">
        <v>8362</v>
      </c>
      <c r="F30" s="25">
        <f t="shared" si="7"/>
        <v>8362</v>
      </c>
      <c r="G30" s="25">
        <v>0</v>
      </c>
      <c r="H30" s="25">
        <v>6447</v>
      </c>
      <c r="I30" s="25">
        <f t="shared" si="8"/>
        <v>6447</v>
      </c>
      <c r="J30" s="25">
        <v>0</v>
      </c>
      <c r="K30" s="25">
        <f t="shared" si="12"/>
        <v>77.09878019612533</v>
      </c>
      <c r="L30" s="25">
        <f t="shared" si="13"/>
        <v>77.09878019612533</v>
      </c>
    </row>
    <row r="31" spans="1:12" ht="12.75">
      <c r="A31" s="267"/>
      <c r="B31" s="270"/>
      <c r="C31" s="3" t="s">
        <v>5</v>
      </c>
      <c r="D31" s="25">
        <v>36</v>
      </c>
      <c r="E31" s="25">
        <v>0</v>
      </c>
      <c r="F31" s="25">
        <f t="shared" si="7"/>
        <v>36</v>
      </c>
      <c r="G31" s="25">
        <v>0</v>
      </c>
      <c r="H31" s="25">
        <v>27</v>
      </c>
      <c r="I31" s="25">
        <f t="shared" si="8"/>
        <v>27</v>
      </c>
      <c r="J31" s="25">
        <f t="shared" si="10"/>
        <v>0</v>
      </c>
      <c r="K31" s="25">
        <v>0</v>
      </c>
      <c r="L31" s="25">
        <f t="shared" si="13"/>
        <v>75</v>
      </c>
    </row>
    <row r="32" spans="1:12" ht="12.75">
      <c r="A32" s="267"/>
      <c r="B32" s="271"/>
      <c r="C32" s="3" t="s">
        <v>103</v>
      </c>
      <c r="D32" s="25">
        <v>0</v>
      </c>
      <c r="E32" s="25">
        <v>3305</v>
      </c>
      <c r="F32" s="25">
        <f t="shared" si="7"/>
        <v>3305</v>
      </c>
      <c r="G32" s="25">
        <v>9</v>
      </c>
      <c r="H32" s="25">
        <v>3124</v>
      </c>
      <c r="I32" s="25">
        <f t="shared" si="8"/>
        <v>3133</v>
      </c>
      <c r="J32" s="25">
        <v>0</v>
      </c>
      <c r="K32" s="25">
        <f t="shared" si="12"/>
        <v>94.52344931921331</v>
      </c>
      <c r="L32" s="25">
        <f t="shared" si="13"/>
        <v>94.79576399394857</v>
      </c>
    </row>
    <row r="33" spans="1:12" ht="12.75">
      <c r="A33" s="267"/>
      <c r="B33" s="276" t="s">
        <v>246</v>
      </c>
      <c r="C33" s="3" t="s">
        <v>4</v>
      </c>
      <c r="D33" s="25">
        <v>22</v>
      </c>
      <c r="E33" s="25">
        <v>2263</v>
      </c>
      <c r="F33" s="25">
        <f t="shared" si="7"/>
        <v>2285</v>
      </c>
      <c r="G33" s="25">
        <v>2</v>
      </c>
      <c r="H33" s="25">
        <v>1245</v>
      </c>
      <c r="I33" s="25">
        <f t="shared" si="8"/>
        <v>1247</v>
      </c>
      <c r="J33" s="25">
        <f t="shared" si="10"/>
        <v>9.090909090909092</v>
      </c>
      <c r="K33" s="25">
        <f t="shared" si="12"/>
        <v>55.01546619531595</v>
      </c>
      <c r="L33" s="25">
        <f t="shared" si="13"/>
        <v>54.57330415754923</v>
      </c>
    </row>
    <row r="34" spans="1:12" ht="12.75">
      <c r="A34" s="267"/>
      <c r="B34" s="277"/>
      <c r="C34" s="3" t="s">
        <v>5</v>
      </c>
      <c r="D34" s="25">
        <v>33</v>
      </c>
      <c r="E34" s="25">
        <v>0</v>
      </c>
      <c r="F34" s="25">
        <f t="shared" si="7"/>
        <v>33</v>
      </c>
      <c r="G34" s="25">
        <v>33</v>
      </c>
      <c r="H34" s="25">
        <v>1</v>
      </c>
      <c r="I34" s="25">
        <f t="shared" si="8"/>
        <v>34</v>
      </c>
      <c r="J34" s="25">
        <f t="shared" si="10"/>
        <v>100</v>
      </c>
      <c r="K34" s="25">
        <v>0</v>
      </c>
      <c r="L34" s="25">
        <f t="shared" si="13"/>
        <v>103.03030303030303</v>
      </c>
    </row>
    <row r="35" spans="1:12" ht="12.75">
      <c r="A35" s="268"/>
      <c r="B35" s="278"/>
      <c r="C35" s="3" t="s">
        <v>103</v>
      </c>
      <c r="D35" s="25">
        <v>0</v>
      </c>
      <c r="E35" s="25">
        <v>651</v>
      </c>
      <c r="F35" s="25">
        <f t="shared" si="7"/>
        <v>651</v>
      </c>
      <c r="G35" s="25">
        <v>0</v>
      </c>
      <c r="H35" s="25">
        <v>971</v>
      </c>
      <c r="I35" s="25">
        <f t="shared" si="8"/>
        <v>971</v>
      </c>
      <c r="J35" s="25">
        <v>0</v>
      </c>
      <c r="K35" s="25">
        <f t="shared" si="12"/>
        <v>149.15514592933948</v>
      </c>
      <c r="L35" s="25">
        <f>I35/F35*100</f>
        <v>149.15514592933948</v>
      </c>
    </row>
    <row r="36" spans="1:12" ht="12.75">
      <c r="A36" s="273" t="s">
        <v>250</v>
      </c>
      <c r="B36" s="274"/>
      <c r="C36" s="275"/>
      <c r="D36" s="57">
        <f aca="true" t="shared" si="14" ref="D36:I36">SUM(D15:D35)</f>
        <v>14146</v>
      </c>
      <c r="E36" s="57">
        <f t="shared" si="14"/>
        <v>55379</v>
      </c>
      <c r="F36" s="57">
        <f t="shared" si="14"/>
        <v>69525</v>
      </c>
      <c r="G36" s="57">
        <f t="shared" si="14"/>
        <v>13335</v>
      </c>
      <c r="H36" s="57">
        <f t="shared" si="14"/>
        <v>53196</v>
      </c>
      <c r="I36" s="57">
        <f t="shared" si="14"/>
        <v>66531</v>
      </c>
      <c r="J36" s="58">
        <f t="shared" si="10"/>
        <v>94.266930581083</v>
      </c>
      <c r="K36" s="140">
        <f t="shared" si="12"/>
        <v>96.05807255457846</v>
      </c>
      <c r="L36" s="58">
        <f>I36/F36*100</f>
        <v>95.69363538295576</v>
      </c>
    </row>
    <row r="37" spans="1:12" ht="12.75">
      <c r="A37" s="266" t="s">
        <v>151</v>
      </c>
      <c r="B37" s="276" t="s">
        <v>62</v>
      </c>
      <c r="C37" s="3" t="s">
        <v>4</v>
      </c>
      <c r="D37" s="35">
        <v>35</v>
      </c>
      <c r="E37" s="25">
        <v>19886</v>
      </c>
      <c r="F37" s="25">
        <f aca="true" t="shared" si="15" ref="F37:F48">D37+E37</f>
        <v>19921</v>
      </c>
      <c r="G37" s="25">
        <v>1</v>
      </c>
      <c r="H37" s="25">
        <v>16460</v>
      </c>
      <c r="I37" s="25">
        <f aca="true" t="shared" si="16" ref="I37:I48">G37+H37</f>
        <v>16461</v>
      </c>
      <c r="J37" s="25">
        <f t="shared" si="10"/>
        <v>2.857142857142857</v>
      </c>
      <c r="K37" s="25">
        <f t="shared" si="12"/>
        <v>82.77179925575781</v>
      </c>
      <c r="L37" s="25">
        <f>I37/F37*100</f>
        <v>82.63139400632498</v>
      </c>
    </row>
    <row r="38" spans="1:12" ht="12.75">
      <c r="A38" s="267"/>
      <c r="B38" s="277"/>
      <c r="C38" s="3" t="s">
        <v>5</v>
      </c>
      <c r="D38" s="96">
        <v>278</v>
      </c>
      <c r="E38" s="96">
        <v>150</v>
      </c>
      <c r="F38" s="25">
        <f t="shared" si="15"/>
        <v>428</v>
      </c>
      <c r="G38" s="25">
        <v>33</v>
      </c>
      <c r="H38" s="25">
        <v>47</v>
      </c>
      <c r="I38" s="25">
        <f t="shared" si="16"/>
        <v>80</v>
      </c>
      <c r="J38" s="25">
        <f aca="true" t="shared" si="17" ref="J38:J47">G38/D38*100</f>
        <v>11.870503597122301</v>
      </c>
      <c r="K38" s="25">
        <f t="shared" si="12"/>
        <v>31.333333333333336</v>
      </c>
      <c r="L38" s="25">
        <f>I38/F38*100</f>
        <v>18.69158878504673</v>
      </c>
    </row>
    <row r="39" spans="1:12" ht="12.75">
      <c r="A39" s="267"/>
      <c r="B39" s="278"/>
      <c r="C39" s="3" t="s">
        <v>103</v>
      </c>
      <c r="D39" s="96">
        <v>0</v>
      </c>
      <c r="E39" s="96">
        <v>53</v>
      </c>
      <c r="F39" s="25">
        <f t="shared" si="15"/>
        <v>53</v>
      </c>
      <c r="G39" s="25">
        <v>0</v>
      </c>
      <c r="H39" s="25">
        <v>37</v>
      </c>
      <c r="I39" s="25">
        <f t="shared" si="16"/>
        <v>37</v>
      </c>
      <c r="J39" s="25">
        <v>0</v>
      </c>
      <c r="K39" s="25">
        <f t="shared" si="12"/>
        <v>69.81132075471697</v>
      </c>
      <c r="L39" s="25">
        <f aca="true" t="shared" si="18" ref="L39:L47">I39/F39*100</f>
        <v>69.81132075471697</v>
      </c>
    </row>
    <row r="40" spans="1:12" ht="12.75">
      <c r="A40" s="267"/>
      <c r="B40" s="276" t="s">
        <v>63</v>
      </c>
      <c r="C40" s="3" t="s">
        <v>4</v>
      </c>
      <c r="D40" s="96">
        <v>50</v>
      </c>
      <c r="E40" s="96">
        <v>22442</v>
      </c>
      <c r="F40" s="25">
        <f t="shared" si="15"/>
        <v>22492</v>
      </c>
      <c r="G40" s="25">
        <v>0</v>
      </c>
      <c r="H40" s="25">
        <v>13757</v>
      </c>
      <c r="I40" s="25">
        <f t="shared" si="16"/>
        <v>13757</v>
      </c>
      <c r="J40" s="25">
        <f t="shared" si="17"/>
        <v>0</v>
      </c>
      <c r="K40" s="25">
        <f t="shared" si="12"/>
        <v>61.300240620265576</v>
      </c>
      <c r="L40" s="25">
        <f t="shared" si="18"/>
        <v>61.16396941134625</v>
      </c>
    </row>
    <row r="41" spans="1:12" ht="12.75">
      <c r="A41" s="267"/>
      <c r="B41" s="277"/>
      <c r="C41" s="3" t="s">
        <v>5</v>
      </c>
      <c r="D41" s="96">
        <v>18</v>
      </c>
      <c r="E41" s="96">
        <v>8</v>
      </c>
      <c r="F41" s="25">
        <f t="shared" si="15"/>
        <v>26</v>
      </c>
      <c r="G41" s="25">
        <v>0</v>
      </c>
      <c r="H41" s="25">
        <v>0</v>
      </c>
      <c r="I41" s="25">
        <f t="shared" si="16"/>
        <v>0</v>
      </c>
      <c r="J41" s="25">
        <f t="shared" si="17"/>
        <v>0</v>
      </c>
      <c r="K41" s="25">
        <f t="shared" si="12"/>
        <v>0</v>
      </c>
      <c r="L41" s="25">
        <f t="shared" si="18"/>
        <v>0</v>
      </c>
    </row>
    <row r="42" spans="1:12" ht="12.75">
      <c r="A42" s="267"/>
      <c r="B42" s="278"/>
      <c r="C42" s="3" t="s">
        <v>103</v>
      </c>
      <c r="D42" s="96">
        <v>0</v>
      </c>
      <c r="E42" s="96">
        <v>582</v>
      </c>
      <c r="F42" s="25">
        <f t="shared" si="15"/>
        <v>582</v>
      </c>
      <c r="G42" s="25">
        <v>3</v>
      </c>
      <c r="H42" s="25">
        <v>279</v>
      </c>
      <c r="I42" s="25">
        <f t="shared" si="16"/>
        <v>282</v>
      </c>
      <c r="J42" s="25">
        <v>0</v>
      </c>
      <c r="K42" s="25">
        <f t="shared" si="12"/>
        <v>47.93814432989691</v>
      </c>
      <c r="L42" s="25">
        <f t="shared" si="18"/>
        <v>48.45360824742268</v>
      </c>
    </row>
    <row r="43" spans="1:12" ht="12.75">
      <c r="A43" s="267"/>
      <c r="B43" s="78"/>
      <c r="C43" s="3" t="s">
        <v>4</v>
      </c>
      <c r="D43" s="25">
        <v>15</v>
      </c>
      <c r="E43" s="25">
        <v>185</v>
      </c>
      <c r="F43" s="25">
        <f t="shared" si="15"/>
        <v>200</v>
      </c>
      <c r="G43" s="25">
        <v>0</v>
      </c>
      <c r="H43" s="25">
        <v>218</v>
      </c>
      <c r="I43" s="25">
        <f t="shared" si="16"/>
        <v>218</v>
      </c>
      <c r="J43" s="25">
        <f t="shared" si="17"/>
        <v>0</v>
      </c>
      <c r="K43" s="25">
        <f t="shared" si="12"/>
        <v>117.83783783783784</v>
      </c>
      <c r="L43" s="25">
        <f t="shared" si="18"/>
        <v>109.00000000000001</v>
      </c>
    </row>
    <row r="44" spans="1:12" ht="12.75">
      <c r="A44" s="267"/>
      <c r="B44" s="78" t="s">
        <v>247</v>
      </c>
      <c r="C44" s="3" t="s">
        <v>5</v>
      </c>
      <c r="D44" s="25">
        <v>0</v>
      </c>
      <c r="E44" s="25">
        <v>0</v>
      </c>
      <c r="F44" s="25">
        <f t="shared" si="15"/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</row>
    <row r="45" spans="1:12" ht="12.75">
      <c r="A45" s="267"/>
      <c r="B45" s="78"/>
      <c r="C45" s="3" t="s">
        <v>103</v>
      </c>
      <c r="D45" s="25">
        <v>0</v>
      </c>
      <c r="E45" s="25">
        <v>1100</v>
      </c>
      <c r="F45" s="25">
        <f t="shared" si="15"/>
        <v>1100</v>
      </c>
      <c r="G45" s="25">
        <v>0</v>
      </c>
      <c r="H45" s="25">
        <v>96</v>
      </c>
      <c r="I45" s="25">
        <f t="shared" si="16"/>
        <v>96</v>
      </c>
      <c r="J45" s="25">
        <v>0</v>
      </c>
      <c r="K45" s="25">
        <f t="shared" si="12"/>
        <v>8.727272727272728</v>
      </c>
      <c r="L45" s="25">
        <f t="shared" si="18"/>
        <v>8.727272727272728</v>
      </c>
    </row>
    <row r="46" spans="1:12" ht="12.75">
      <c r="A46" s="267"/>
      <c r="B46" s="276" t="s">
        <v>248</v>
      </c>
      <c r="C46" s="3" t="s">
        <v>4</v>
      </c>
      <c r="D46" s="96">
        <v>0</v>
      </c>
      <c r="E46" s="96">
        <v>0</v>
      </c>
      <c r="F46" s="25">
        <f t="shared" si="15"/>
        <v>0</v>
      </c>
      <c r="G46" s="25">
        <v>0</v>
      </c>
      <c r="H46" s="25">
        <v>0</v>
      </c>
      <c r="I46" s="25">
        <f t="shared" si="16"/>
        <v>0</v>
      </c>
      <c r="J46" s="25">
        <v>0</v>
      </c>
      <c r="K46" s="25">
        <v>0</v>
      </c>
      <c r="L46" s="25">
        <v>0</v>
      </c>
    </row>
    <row r="47" spans="1:12" ht="12.75">
      <c r="A47" s="267"/>
      <c r="B47" s="277"/>
      <c r="C47" s="3" t="s">
        <v>5</v>
      </c>
      <c r="D47" s="96">
        <v>50</v>
      </c>
      <c r="E47" s="96">
        <v>10</v>
      </c>
      <c r="F47" s="25">
        <f t="shared" si="15"/>
        <v>60</v>
      </c>
      <c r="G47" s="25">
        <v>0</v>
      </c>
      <c r="H47" s="25">
        <v>0</v>
      </c>
      <c r="I47" s="25">
        <f t="shared" si="16"/>
        <v>0</v>
      </c>
      <c r="J47" s="25">
        <f t="shared" si="17"/>
        <v>0</v>
      </c>
      <c r="K47" s="25">
        <f t="shared" si="12"/>
        <v>0</v>
      </c>
      <c r="L47" s="25">
        <f t="shared" si="18"/>
        <v>0</v>
      </c>
    </row>
    <row r="48" spans="1:12" ht="12.75">
      <c r="A48" s="268"/>
      <c r="B48" s="278"/>
      <c r="C48" s="3" t="s">
        <v>103</v>
      </c>
      <c r="D48" s="96">
        <v>0</v>
      </c>
      <c r="E48" s="96">
        <v>0</v>
      </c>
      <c r="F48" s="25">
        <f t="shared" si="15"/>
        <v>0</v>
      </c>
      <c r="G48" s="25">
        <v>0</v>
      </c>
      <c r="H48" s="25">
        <v>0</v>
      </c>
      <c r="I48" s="25">
        <f t="shared" si="16"/>
        <v>0</v>
      </c>
      <c r="J48" s="25">
        <v>0</v>
      </c>
      <c r="K48" s="25">
        <v>0</v>
      </c>
      <c r="L48" s="25">
        <v>0</v>
      </c>
    </row>
    <row r="49" spans="1:12" ht="12.75">
      <c r="A49" s="273" t="s">
        <v>250</v>
      </c>
      <c r="B49" s="274"/>
      <c r="C49" s="275"/>
      <c r="D49" s="57">
        <f aca="true" t="shared" si="19" ref="D49:I49">SUM(D37:D48)</f>
        <v>446</v>
      </c>
      <c r="E49" s="57">
        <f t="shared" si="19"/>
        <v>44416</v>
      </c>
      <c r="F49" s="57">
        <f t="shared" si="19"/>
        <v>44862</v>
      </c>
      <c r="G49" s="57">
        <f t="shared" si="19"/>
        <v>37</v>
      </c>
      <c r="H49" s="57">
        <f t="shared" si="19"/>
        <v>30894</v>
      </c>
      <c r="I49" s="57">
        <f t="shared" si="19"/>
        <v>30931</v>
      </c>
      <c r="J49" s="58">
        <f>G49/D49*100</f>
        <v>8.295964125560538</v>
      </c>
      <c r="K49" s="140">
        <f t="shared" si="12"/>
        <v>69.55601585014409</v>
      </c>
      <c r="L49" s="58">
        <f>I49/F49*100</f>
        <v>68.94699300075789</v>
      </c>
    </row>
    <row r="50" spans="1:12" ht="12.75" customHeight="1">
      <c r="A50" s="310" t="s">
        <v>152</v>
      </c>
      <c r="B50" s="276" t="s">
        <v>241</v>
      </c>
      <c r="C50" s="3" t="s">
        <v>4</v>
      </c>
      <c r="D50" s="25">
        <v>1942</v>
      </c>
      <c r="E50" s="25">
        <v>2971</v>
      </c>
      <c r="F50" s="25">
        <f aca="true" t="shared" si="20" ref="F50:F55">D50+E50</f>
        <v>4913</v>
      </c>
      <c r="G50" s="25">
        <v>1985</v>
      </c>
      <c r="H50" s="25">
        <v>2726</v>
      </c>
      <c r="I50" s="25">
        <f aca="true" t="shared" si="21" ref="I50:I55">G50+H50</f>
        <v>4711</v>
      </c>
      <c r="J50" s="25">
        <f>G50/D50*100</f>
        <v>102.21421215242019</v>
      </c>
      <c r="K50" s="25">
        <f t="shared" si="12"/>
        <v>91.75361831033322</v>
      </c>
      <c r="L50" s="25">
        <f>I50/F50*100</f>
        <v>95.88845918990434</v>
      </c>
    </row>
    <row r="51" spans="1:12" ht="12.75">
      <c r="A51" s="311"/>
      <c r="B51" s="277"/>
      <c r="C51" s="3" t="s">
        <v>5</v>
      </c>
      <c r="D51" s="25">
        <v>0</v>
      </c>
      <c r="E51" s="25">
        <v>0</v>
      </c>
      <c r="F51" s="25">
        <f t="shared" si="20"/>
        <v>0</v>
      </c>
      <c r="G51" s="25">
        <v>0</v>
      </c>
      <c r="H51" s="25">
        <v>0</v>
      </c>
      <c r="I51" s="25">
        <f t="shared" si="21"/>
        <v>0</v>
      </c>
      <c r="J51" s="25">
        <v>0</v>
      </c>
      <c r="K51" s="25">
        <v>0</v>
      </c>
      <c r="L51" s="25">
        <v>0</v>
      </c>
    </row>
    <row r="52" spans="1:12" ht="12.75">
      <c r="A52" s="311"/>
      <c r="B52" s="278"/>
      <c r="C52" s="3" t="s">
        <v>103</v>
      </c>
      <c r="D52" s="25">
        <v>0</v>
      </c>
      <c r="E52" s="25">
        <v>0</v>
      </c>
      <c r="F52" s="25">
        <f t="shared" si="20"/>
        <v>0</v>
      </c>
      <c r="G52" s="25">
        <v>0</v>
      </c>
      <c r="H52" s="25">
        <v>0</v>
      </c>
      <c r="I52" s="25">
        <f t="shared" si="21"/>
        <v>0</v>
      </c>
      <c r="J52" s="25">
        <v>0</v>
      </c>
      <c r="K52" s="25">
        <v>0</v>
      </c>
      <c r="L52" s="25">
        <v>0</v>
      </c>
    </row>
    <row r="53" spans="1:12" ht="12.75">
      <c r="A53" s="311"/>
      <c r="B53" s="276" t="s">
        <v>247</v>
      </c>
      <c r="C53" s="3" t="s">
        <v>4</v>
      </c>
      <c r="D53" s="25">
        <v>0</v>
      </c>
      <c r="E53" s="25">
        <v>3551</v>
      </c>
      <c r="F53" s="25">
        <f t="shared" si="20"/>
        <v>3551</v>
      </c>
      <c r="G53" s="25">
        <v>0</v>
      </c>
      <c r="H53" s="25">
        <v>7209</v>
      </c>
      <c r="I53" s="25">
        <f t="shared" si="21"/>
        <v>7209</v>
      </c>
      <c r="J53" s="25">
        <v>0</v>
      </c>
      <c r="K53" s="25">
        <f t="shared" si="12"/>
        <v>203.01323570825122</v>
      </c>
      <c r="L53" s="25">
        <f>I53/F53*100</f>
        <v>203.01323570825122</v>
      </c>
    </row>
    <row r="54" spans="1:12" ht="12.75">
      <c r="A54" s="311"/>
      <c r="B54" s="277"/>
      <c r="C54" s="3" t="s">
        <v>5</v>
      </c>
      <c r="D54" s="25">
        <v>0</v>
      </c>
      <c r="E54" s="25">
        <v>0</v>
      </c>
      <c r="F54" s="25">
        <f t="shared" si="20"/>
        <v>0</v>
      </c>
      <c r="G54" s="25">
        <v>52</v>
      </c>
      <c r="H54" s="25">
        <v>0</v>
      </c>
      <c r="I54" s="25">
        <f t="shared" si="21"/>
        <v>52</v>
      </c>
      <c r="J54" s="25">
        <v>0</v>
      </c>
      <c r="K54" s="25">
        <v>0</v>
      </c>
      <c r="L54" s="25">
        <v>0</v>
      </c>
    </row>
    <row r="55" spans="1:12" ht="12.75">
      <c r="A55" s="311"/>
      <c r="B55" s="278"/>
      <c r="C55" s="3" t="s">
        <v>103</v>
      </c>
      <c r="D55" s="25">
        <v>0</v>
      </c>
      <c r="E55" s="25">
        <v>2200</v>
      </c>
      <c r="F55" s="25">
        <f t="shared" si="20"/>
        <v>2200</v>
      </c>
      <c r="G55" s="25">
        <v>0</v>
      </c>
      <c r="H55" s="25">
        <v>1651</v>
      </c>
      <c r="I55" s="25">
        <f t="shared" si="21"/>
        <v>1651</v>
      </c>
      <c r="J55" s="25">
        <v>0</v>
      </c>
      <c r="K55" s="25">
        <f t="shared" si="12"/>
        <v>75.04545454545455</v>
      </c>
      <c r="L55" s="25">
        <f>I55/F55*100</f>
        <v>75.04545454545455</v>
      </c>
    </row>
    <row r="56" spans="1:12" ht="12.75">
      <c r="A56" s="311"/>
      <c r="B56" s="77"/>
      <c r="C56" s="3" t="s">
        <v>4</v>
      </c>
      <c r="D56" s="25">
        <v>0</v>
      </c>
      <c r="E56" s="25">
        <v>9544</v>
      </c>
      <c r="F56" s="25">
        <f>D56+E56</f>
        <v>9544</v>
      </c>
      <c r="G56" s="25">
        <v>0</v>
      </c>
      <c r="H56" s="25">
        <v>5583</v>
      </c>
      <c r="I56" s="25">
        <f>G56+H56</f>
        <v>5583</v>
      </c>
      <c r="J56" s="25">
        <v>0</v>
      </c>
      <c r="K56" s="25">
        <f t="shared" si="12"/>
        <v>58.497485331098076</v>
      </c>
      <c r="L56" s="25">
        <f>I56/F56*100</f>
        <v>58.497485331098076</v>
      </c>
    </row>
    <row r="57" spans="1:12" ht="12.75">
      <c r="A57" s="311"/>
      <c r="B57" s="78" t="s">
        <v>246</v>
      </c>
      <c r="C57" s="3" t="s">
        <v>5</v>
      </c>
      <c r="D57" s="25">
        <v>0</v>
      </c>
      <c r="E57" s="25">
        <v>0</v>
      </c>
      <c r="F57" s="25">
        <f>D57+E57</f>
        <v>0</v>
      </c>
      <c r="G57" s="25">
        <v>0</v>
      </c>
      <c r="H57" s="25">
        <v>0</v>
      </c>
      <c r="I57" s="25">
        <f>G57+H57</f>
        <v>0</v>
      </c>
      <c r="J57" s="25">
        <v>0</v>
      </c>
      <c r="K57" s="25">
        <v>0</v>
      </c>
      <c r="L57" s="25">
        <v>0</v>
      </c>
    </row>
    <row r="58" spans="1:12" ht="12.75">
      <c r="A58" s="312"/>
      <c r="B58" s="79"/>
      <c r="C58" s="3" t="s">
        <v>103</v>
      </c>
      <c r="D58" s="25">
        <v>0</v>
      </c>
      <c r="E58" s="25">
        <v>0</v>
      </c>
      <c r="F58" s="25">
        <f>D58+E58</f>
        <v>0</v>
      </c>
      <c r="G58" s="25">
        <v>0</v>
      </c>
      <c r="H58" s="25">
        <v>0</v>
      </c>
      <c r="I58" s="25">
        <f>G58+H58</f>
        <v>0</v>
      </c>
      <c r="J58" s="25">
        <v>0</v>
      </c>
      <c r="K58" s="25">
        <v>0</v>
      </c>
      <c r="L58" s="25">
        <v>0</v>
      </c>
    </row>
    <row r="59" spans="1:12" ht="12.75">
      <c r="A59" s="273" t="s">
        <v>250</v>
      </c>
      <c r="B59" s="274"/>
      <c r="C59" s="275"/>
      <c r="D59" s="57">
        <f aca="true" t="shared" si="22" ref="D59:I59">SUM(D50:D58)</f>
        <v>1942</v>
      </c>
      <c r="E59" s="57">
        <f t="shared" si="22"/>
        <v>18266</v>
      </c>
      <c r="F59" s="57">
        <f t="shared" si="22"/>
        <v>20208</v>
      </c>
      <c r="G59" s="57">
        <f t="shared" si="22"/>
        <v>2037</v>
      </c>
      <c r="H59" s="57">
        <f t="shared" si="22"/>
        <v>17169</v>
      </c>
      <c r="I59" s="57">
        <f t="shared" si="22"/>
        <v>19206</v>
      </c>
      <c r="J59" s="58">
        <f>G59/D59*100</f>
        <v>104.8918640576725</v>
      </c>
      <c r="K59" s="140">
        <f t="shared" si="12"/>
        <v>93.99430636154604</v>
      </c>
      <c r="L59" s="58">
        <f>I59/F59*100</f>
        <v>95.04156769596199</v>
      </c>
    </row>
    <row r="60" spans="1:12" ht="12.75">
      <c r="A60" s="279" t="s">
        <v>169</v>
      </c>
      <c r="B60" s="279"/>
      <c r="C60" s="4" t="s">
        <v>4</v>
      </c>
      <c r="D60" s="138">
        <f aca="true" t="shared" si="23" ref="D60:E62">D8+D11+D15+D18+D21+D24+D27+D30+D33+D37+D40+D43+D46+D50+D53+D56</f>
        <v>47878</v>
      </c>
      <c r="E60" s="138">
        <f t="shared" si="23"/>
        <v>165981</v>
      </c>
      <c r="F60" s="96">
        <f aca="true" t="shared" si="24" ref="F60:I62">F8+F11+F15+F18+F21+F24+F27+F30+F33+F37+F40+F43+F46+F50+F53+F56</f>
        <v>213859</v>
      </c>
      <c r="G60" s="96">
        <f t="shared" si="24"/>
        <v>58290</v>
      </c>
      <c r="H60" s="96">
        <f t="shared" si="24"/>
        <v>130506</v>
      </c>
      <c r="I60" s="96">
        <f t="shared" si="24"/>
        <v>188796</v>
      </c>
      <c r="J60" s="25">
        <f>G60/D60*100</f>
        <v>121.74694013952127</v>
      </c>
      <c r="K60" s="25">
        <f t="shared" si="12"/>
        <v>78.62707177327526</v>
      </c>
      <c r="L60" s="25">
        <f>I60/F60*100</f>
        <v>88.2805960936879</v>
      </c>
    </row>
    <row r="61" spans="1:12" ht="12.75">
      <c r="A61" s="279"/>
      <c r="B61" s="279"/>
      <c r="C61" s="4" t="s">
        <v>5</v>
      </c>
      <c r="D61" s="138">
        <f t="shared" si="23"/>
        <v>1661</v>
      </c>
      <c r="E61" s="138">
        <f t="shared" si="23"/>
        <v>846</v>
      </c>
      <c r="F61" s="96">
        <f t="shared" si="24"/>
        <v>2507</v>
      </c>
      <c r="G61" s="96">
        <f t="shared" si="24"/>
        <v>892</v>
      </c>
      <c r="H61" s="96">
        <f t="shared" si="24"/>
        <v>759</v>
      </c>
      <c r="I61" s="96">
        <f t="shared" si="24"/>
        <v>1651</v>
      </c>
      <c r="J61" s="25">
        <f>G61/D61*100</f>
        <v>53.70258880192655</v>
      </c>
      <c r="K61" s="25">
        <f t="shared" si="12"/>
        <v>89.71631205673759</v>
      </c>
      <c r="L61" s="25">
        <f>I61/F61*100</f>
        <v>65.85560430793778</v>
      </c>
    </row>
    <row r="62" spans="1:12" ht="12.75">
      <c r="A62" s="279"/>
      <c r="B62" s="279"/>
      <c r="C62" s="4" t="s">
        <v>103</v>
      </c>
      <c r="D62" s="138">
        <f t="shared" si="23"/>
        <v>61</v>
      </c>
      <c r="E62" s="138">
        <f t="shared" si="23"/>
        <v>16694</v>
      </c>
      <c r="F62" s="96">
        <f t="shared" si="24"/>
        <v>16755</v>
      </c>
      <c r="G62" s="96">
        <f t="shared" si="24"/>
        <v>611</v>
      </c>
      <c r="H62" s="96">
        <f t="shared" si="24"/>
        <v>12431</v>
      </c>
      <c r="I62" s="96">
        <f t="shared" si="24"/>
        <v>13042</v>
      </c>
      <c r="J62" s="25">
        <f>G62/D62*100</f>
        <v>1001.639344262295</v>
      </c>
      <c r="K62" s="25">
        <f t="shared" si="12"/>
        <v>74.4638792380496</v>
      </c>
      <c r="L62" s="25">
        <f>I62/F62*100</f>
        <v>77.83945091017607</v>
      </c>
    </row>
    <row r="63" spans="1:12" ht="12.75">
      <c r="A63" s="224" t="s">
        <v>6</v>
      </c>
      <c r="B63" s="225"/>
      <c r="C63" s="225"/>
      <c r="D63" s="191">
        <f aca="true" t="shared" si="25" ref="D63:I63">SUM(D60:D62)</f>
        <v>49600</v>
      </c>
      <c r="E63" s="191">
        <f t="shared" si="25"/>
        <v>183521</v>
      </c>
      <c r="F63" s="191">
        <f t="shared" si="25"/>
        <v>233121</v>
      </c>
      <c r="G63" s="191">
        <f t="shared" si="25"/>
        <v>59793</v>
      </c>
      <c r="H63" s="191">
        <f t="shared" si="25"/>
        <v>143696</v>
      </c>
      <c r="I63" s="191">
        <f t="shared" si="25"/>
        <v>203489</v>
      </c>
      <c r="J63" s="191">
        <f>G63/D63*100</f>
        <v>120.55040322580646</v>
      </c>
      <c r="K63" s="141">
        <f t="shared" si="12"/>
        <v>78.29948616234654</v>
      </c>
      <c r="L63" s="191">
        <f>I63/F63*100</f>
        <v>87.289004422596</v>
      </c>
    </row>
    <row r="66" spans="1:3" ht="12.75">
      <c r="A66" s="233" t="s">
        <v>13</v>
      </c>
      <c r="B66" s="233"/>
      <c r="C66" s="233"/>
    </row>
    <row r="67" spans="1:7" ht="12.75">
      <c r="A67" s="233" t="s">
        <v>14</v>
      </c>
      <c r="B67" s="233"/>
      <c r="C67" s="6"/>
      <c r="E67" s="100"/>
      <c r="F67" s="100"/>
      <c r="G67" s="100"/>
    </row>
    <row r="68" spans="1:3" ht="12.75">
      <c r="A68" s="6"/>
      <c r="B68" s="6"/>
      <c r="C68" s="6"/>
    </row>
    <row r="69" spans="1:12" ht="12.75">
      <c r="A69" s="240" t="s">
        <v>268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</row>
    <row r="70" spans="1:12" ht="12.75">
      <c r="A70" s="240" t="s">
        <v>325</v>
      </c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</row>
    <row r="71" spans="1:12" ht="12.75">
      <c r="A71" s="280" t="s">
        <v>170</v>
      </c>
      <c r="B71" s="280"/>
      <c r="C71" s="280"/>
      <c r="D71" s="280"/>
      <c r="E71" s="280"/>
      <c r="F71" s="280"/>
      <c r="G71" s="280"/>
      <c r="H71" s="280"/>
      <c r="I71" s="280"/>
      <c r="J71" s="280"/>
      <c r="K71" s="280"/>
      <c r="L71" s="280"/>
    </row>
    <row r="72" spans="10:12" ht="12.75">
      <c r="J72" s="265" t="s">
        <v>266</v>
      </c>
      <c r="K72" s="265"/>
      <c r="L72" s="265"/>
    </row>
    <row r="73" spans="1:12" ht="12.75">
      <c r="A73" s="283" t="s">
        <v>243</v>
      </c>
      <c r="B73" s="284"/>
      <c r="C73" s="251" t="s">
        <v>108</v>
      </c>
      <c r="D73" s="272" t="s">
        <v>171</v>
      </c>
      <c r="E73" s="272"/>
      <c r="F73" s="272"/>
      <c r="G73" s="272" t="s">
        <v>172</v>
      </c>
      <c r="H73" s="272"/>
      <c r="I73" s="272"/>
      <c r="J73" s="248" t="s">
        <v>104</v>
      </c>
      <c r="K73" s="249"/>
      <c r="L73" s="250"/>
    </row>
    <row r="74" spans="1:12" ht="12.75">
      <c r="A74" s="285"/>
      <c r="B74" s="286"/>
      <c r="C74" s="252"/>
      <c r="D74" s="184" t="s">
        <v>0</v>
      </c>
      <c r="E74" s="184" t="s">
        <v>1</v>
      </c>
      <c r="F74" s="184" t="s">
        <v>2</v>
      </c>
      <c r="G74" s="184" t="s">
        <v>3</v>
      </c>
      <c r="H74" s="184" t="s">
        <v>1</v>
      </c>
      <c r="I74" s="184" t="s">
        <v>2</v>
      </c>
      <c r="J74" s="196" t="s">
        <v>267</v>
      </c>
      <c r="K74" s="196" t="s">
        <v>105</v>
      </c>
      <c r="L74" s="196" t="s">
        <v>106</v>
      </c>
    </row>
    <row r="75" spans="1:12" s="100" customFormat="1" ht="10.5" customHeight="1">
      <c r="A75" s="281">
        <v>1</v>
      </c>
      <c r="B75" s="282"/>
      <c r="C75" s="113">
        <v>2</v>
      </c>
      <c r="D75" s="99">
        <v>3</v>
      </c>
      <c r="E75" s="99">
        <v>4</v>
      </c>
      <c r="F75" s="99">
        <v>5</v>
      </c>
      <c r="G75" s="99">
        <v>6</v>
      </c>
      <c r="H75" s="99">
        <v>7</v>
      </c>
      <c r="I75" s="99">
        <v>8</v>
      </c>
      <c r="J75" s="16">
        <v>9</v>
      </c>
      <c r="K75" s="24">
        <v>10</v>
      </c>
      <c r="L75" s="24">
        <v>11</v>
      </c>
    </row>
    <row r="76" spans="1:12" ht="12.75">
      <c r="A76" s="298" t="s">
        <v>241</v>
      </c>
      <c r="B76" s="299"/>
      <c r="C76" s="3" t="s">
        <v>4</v>
      </c>
      <c r="D76" s="25">
        <f aca="true" t="shared" si="26" ref="D76:E78">D8+D21+D50</f>
        <v>34764</v>
      </c>
      <c r="E76" s="25">
        <f t="shared" si="26"/>
        <v>57189</v>
      </c>
      <c r="F76" s="25">
        <f aca="true" t="shared" si="27" ref="F76:F82">D76+E76</f>
        <v>91953</v>
      </c>
      <c r="G76" s="25">
        <f aca="true" t="shared" si="28" ref="G76:H78">G8+G21+G50</f>
        <v>46703</v>
      </c>
      <c r="H76" s="25">
        <f t="shared" si="28"/>
        <v>43503</v>
      </c>
      <c r="I76" s="25">
        <f aca="true" t="shared" si="29" ref="I76:I82">G76+H76</f>
        <v>90206</v>
      </c>
      <c r="J76" s="25">
        <f aca="true" t="shared" si="30" ref="J76:J123">G76/D76*100</f>
        <v>134.34299850419976</v>
      </c>
      <c r="K76" s="25">
        <f aca="true" t="shared" si="31" ref="K76:K123">H76/E76*100</f>
        <v>76.0688244242774</v>
      </c>
      <c r="L76" s="25">
        <f aca="true" t="shared" si="32" ref="L76:L123">I76/F76*100</f>
        <v>98.10011636379454</v>
      </c>
    </row>
    <row r="77" spans="1:12" ht="12.75">
      <c r="A77" s="300"/>
      <c r="B77" s="301"/>
      <c r="C77" s="3" t="s">
        <v>5</v>
      </c>
      <c r="D77" s="25">
        <f t="shared" si="26"/>
        <v>709</v>
      </c>
      <c r="E77" s="25">
        <f t="shared" si="26"/>
        <v>431</v>
      </c>
      <c r="F77" s="25">
        <f t="shared" si="27"/>
        <v>1140</v>
      </c>
      <c r="G77" s="25">
        <f t="shared" si="28"/>
        <v>638</v>
      </c>
      <c r="H77" s="25">
        <f t="shared" si="28"/>
        <v>454</v>
      </c>
      <c r="I77" s="25">
        <f t="shared" si="29"/>
        <v>1092</v>
      </c>
      <c r="J77" s="25">
        <f t="shared" si="30"/>
        <v>89.98589562764458</v>
      </c>
      <c r="K77" s="25">
        <f t="shared" si="31"/>
        <v>105.33642691415312</v>
      </c>
      <c r="L77" s="25">
        <f t="shared" si="32"/>
        <v>95.78947368421052</v>
      </c>
    </row>
    <row r="78" spans="1:12" ht="12.75">
      <c r="A78" s="302"/>
      <c r="B78" s="303"/>
      <c r="C78" s="3" t="s">
        <v>103</v>
      </c>
      <c r="D78" s="25">
        <f t="shared" si="26"/>
        <v>0</v>
      </c>
      <c r="E78" s="25">
        <f t="shared" si="26"/>
        <v>3410</v>
      </c>
      <c r="F78" s="25">
        <f t="shared" si="27"/>
        <v>3410</v>
      </c>
      <c r="G78" s="25">
        <f t="shared" si="28"/>
        <v>95</v>
      </c>
      <c r="H78" s="25">
        <f t="shared" si="28"/>
        <v>2003</v>
      </c>
      <c r="I78" s="25">
        <f t="shared" si="29"/>
        <v>2098</v>
      </c>
      <c r="J78" s="25">
        <v>0</v>
      </c>
      <c r="K78" s="25">
        <f t="shared" si="31"/>
        <v>58.73900293255132</v>
      </c>
      <c r="L78" s="25">
        <f t="shared" si="32"/>
        <v>61.52492668621701</v>
      </c>
    </row>
    <row r="79" spans="1:12" ht="12.75">
      <c r="A79" s="287" t="s">
        <v>250</v>
      </c>
      <c r="B79" s="296"/>
      <c r="C79" s="297"/>
      <c r="D79" s="58">
        <f aca="true" t="shared" si="33" ref="D79:I79">SUM(D76:D78)</f>
        <v>35473</v>
      </c>
      <c r="E79" s="58">
        <f t="shared" si="33"/>
        <v>61030</v>
      </c>
      <c r="F79" s="58">
        <f t="shared" si="33"/>
        <v>96503</v>
      </c>
      <c r="G79" s="58">
        <f t="shared" si="33"/>
        <v>47436</v>
      </c>
      <c r="H79" s="58">
        <f t="shared" si="33"/>
        <v>45960</v>
      </c>
      <c r="I79" s="58">
        <f t="shared" si="33"/>
        <v>93396</v>
      </c>
      <c r="J79" s="58">
        <f t="shared" si="30"/>
        <v>133.72424097200687</v>
      </c>
      <c r="K79" s="58">
        <f t="shared" si="31"/>
        <v>75.30722595444863</v>
      </c>
      <c r="L79" s="58">
        <f t="shared" si="32"/>
        <v>96.78041097167964</v>
      </c>
    </row>
    <row r="80" spans="1:12" ht="12.75">
      <c r="A80" s="298" t="s">
        <v>242</v>
      </c>
      <c r="B80" s="299"/>
      <c r="C80" s="3" t="s">
        <v>4</v>
      </c>
      <c r="D80" s="25">
        <f aca="true" t="shared" si="34" ref="D80:E82">D11+D15</f>
        <v>2312</v>
      </c>
      <c r="E80" s="25">
        <f t="shared" si="34"/>
        <v>22434</v>
      </c>
      <c r="F80" s="25">
        <f t="shared" si="27"/>
        <v>24746</v>
      </c>
      <c r="G80" s="25">
        <f aca="true" t="shared" si="35" ref="G80:H82">G11+G15</f>
        <v>869</v>
      </c>
      <c r="H80" s="25">
        <f t="shared" si="35"/>
        <v>18033</v>
      </c>
      <c r="I80" s="25">
        <f t="shared" si="29"/>
        <v>18902</v>
      </c>
      <c r="J80" s="25">
        <f t="shared" si="30"/>
        <v>37.58650519031142</v>
      </c>
      <c r="K80" s="25">
        <f t="shared" si="31"/>
        <v>80.38245520192565</v>
      </c>
      <c r="L80" s="25">
        <f t="shared" si="32"/>
        <v>76.38406207063768</v>
      </c>
    </row>
    <row r="81" spans="1:12" ht="12.75">
      <c r="A81" s="300"/>
      <c r="B81" s="301"/>
      <c r="C81" s="3" t="s">
        <v>5</v>
      </c>
      <c r="D81" s="25">
        <f t="shared" si="34"/>
        <v>322</v>
      </c>
      <c r="E81" s="25">
        <f t="shared" si="34"/>
        <v>169</v>
      </c>
      <c r="F81" s="25">
        <f t="shared" si="27"/>
        <v>491</v>
      </c>
      <c r="G81" s="25">
        <f t="shared" si="35"/>
        <v>102</v>
      </c>
      <c r="H81" s="25">
        <f t="shared" si="35"/>
        <v>132</v>
      </c>
      <c r="I81" s="25">
        <f t="shared" si="29"/>
        <v>234</v>
      </c>
      <c r="J81" s="25">
        <f t="shared" si="30"/>
        <v>31.67701863354037</v>
      </c>
      <c r="K81" s="25">
        <f t="shared" si="31"/>
        <v>78.10650887573965</v>
      </c>
      <c r="L81" s="25">
        <f t="shared" si="32"/>
        <v>47.657841140529534</v>
      </c>
    </row>
    <row r="82" spans="1:12" ht="12.75">
      <c r="A82" s="302"/>
      <c r="B82" s="303"/>
      <c r="C82" s="3" t="s">
        <v>103</v>
      </c>
      <c r="D82" s="25">
        <f t="shared" si="34"/>
        <v>61</v>
      </c>
      <c r="E82" s="25">
        <f t="shared" si="34"/>
        <v>3586</v>
      </c>
      <c r="F82" s="25">
        <f t="shared" si="27"/>
        <v>3647</v>
      </c>
      <c r="G82" s="25">
        <f t="shared" si="35"/>
        <v>164</v>
      </c>
      <c r="H82" s="25">
        <f t="shared" si="35"/>
        <v>2736</v>
      </c>
      <c r="I82" s="25">
        <f t="shared" si="29"/>
        <v>2900</v>
      </c>
      <c r="J82" s="25">
        <f t="shared" si="30"/>
        <v>268.8524590163934</v>
      </c>
      <c r="K82" s="25">
        <f t="shared" si="31"/>
        <v>76.29670942554378</v>
      </c>
      <c r="L82" s="25">
        <f t="shared" si="32"/>
        <v>79.51741157115437</v>
      </c>
    </row>
    <row r="83" spans="1:12" ht="12.75">
      <c r="A83" s="287" t="s">
        <v>250</v>
      </c>
      <c r="B83" s="296"/>
      <c r="C83" s="297"/>
      <c r="D83" s="58">
        <f aca="true" t="shared" si="36" ref="D83:I83">SUM(D80:D82)</f>
        <v>2695</v>
      </c>
      <c r="E83" s="58">
        <f t="shared" si="36"/>
        <v>26189</v>
      </c>
      <c r="F83" s="58">
        <f t="shared" si="36"/>
        <v>28884</v>
      </c>
      <c r="G83" s="58">
        <f t="shared" si="36"/>
        <v>1135</v>
      </c>
      <c r="H83" s="58">
        <f t="shared" si="36"/>
        <v>20901</v>
      </c>
      <c r="I83" s="58">
        <f t="shared" si="36"/>
        <v>22036</v>
      </c>
      <c r="J83" s="58">
        <f t="shared" si="30"/>
        <v>42.11502782931355</v>
      </c>
      <c r="K83" s="58">
        <f t="shared" si="31"/>
        <v>79.80831646874643</v>
      </c>
      <c r="L83" s="58">
        <f t="shared" si="32"/>
        <v>76.29137238609611</v>
      </c>
    </row>
    <row r="84" spans="1:12" ht="12.75">
      <c r="A84" s="290" t="s">
        <v>60</v>
      </c>
      <c r="B84" s="291"/>
      <c r="C84" s="3" t="s">
        <v>4</v>
      </c>
      <c r="D84" s="96">
        <f aca="true" t="shared" si="37" ref="D84:E86">D18</f>
        <v>6967</v>
      </c>
      <c r="E84" s="96">
        <f t="shared" si="37"/>
        <v>16530</v>
      </c>
      <c r="F84" s="25">
        <f aca="true" t="shared" si="38" ref="F84:F102">D84+E84</f>
        <v>23497</v>
      </c>
      <c r="G84" s="96">
        <f aca="true" t="shared" si="39" ref="G84:H86">G18</f>
        <v>7472</v>
      </c>
      <c r="H84" s="96">
        <f t="shared" si="39"/>
        <v>15376</v>
      </c>
      <c r="I84" s="25">
        <f aca="true" t="shared" si="40" ref="I84:I102">G84+H84</f>
        <v>22848</v>
      </c>
      <c r="J84" s="25">
        <f t="shared" si="30"/>
        <v>107.24845701162624</v>
      </c>
      <c r="K84" s="25">
        <f t="shared" si="31"/>
        <v>93.01875378100424</v>
      </c>
      <c r="L84" s="25">
        <f t="shared" si="32"/>
        <v>97.23794526960889</v>
      </c>
    </row>
    <row r="85" spans="1:12" ht="12.75">
      <c r="A85" s="292"/>
      <c r="B85" s="293"/>
      <c r="C85" s="3" t="s">
        <v>5</v>
      </c>
      <c r="D85" s="96">
        <f t="shared" si="37"/>
        <v>150</v>
      </c>
      <c r="E85" s="96">
        <f t="shared" si="37"/>
        <v>67</v>
      </c>
      <c r="F85" s="25">
        <f t="shared" si="38"/>
        <v>217</v>
      </c>
      <c r="G85" s="96">
        <f t="shared" si="39"/>
        <v>31</v>
      </c>
      <c r="H85" s="96">
        <f t="shared" si="39"/>
        <v>91</v>
      </c>
      <c r="I85" s="25">
        <f t="shared" si="40"/>
        <v>122</v>
      </c>
      <c r="J85" s="25">
        <f t="shared" si="30"/>
        <v>20.666666666666668</v>
      </c>
      <c r="K85" s="25">
        <f t="shared" si="31"/>
        <v>135.82089552238804</v>
      </c>
      <c r="L85" s="25">
        <f t="shared" si="32"/>
        <v>56.22119815668203</v>
      </c>
    </row>
    <row r="86" spans="1:12" ht="12.75">
      <c r="A86" s="294"/>
      <c r="B86" s="295"/>
      <c r="C86" s="3" t="s">
        <v>103</v>
      </c>
      <c r="D86" s="96">
        <f t="shared" si="37"/>
        <v>0</v>
      </c>
      <c r="E86" s="96">
        <f t="shared" si="37"/>
        <v>159</v>
      </c>
      <c r="F86" s="25">
        <f t="shared" si="38"/>
        <v>159</v>
      </c>
      <c r="G86" s="96">
        <f t="shared" si="39"/>
        <v>330</v>
      </c>
      <c r="H86" s="96">
        <f t="shared" si="39"/>
        <v>127</v>
      </c>
      <c r="I86" s="25">
        <f t="shared" si="40"/>
        <v>457</v>
      </c>
      <c r="J86" s="25">
        <v>0</v>
      </c>
      <c r="K86" s="25">
        <f t="shared" si="31"/>
        <v>79.87421383647799</v>
      </c>
      <c r="L86" s="25">
        <f t="shared" si="32"/>
        <v>287.42138364779873</v>
      </c>
    </row>
    <row r="87" spans="1:12" ht="12.75">
      <c r="A87" s="287" t="s">
        <v>250</v>
      </c>
      <c r="B87" s="296"/>
      <c r="C87" s="297"/>
      <c r="D87" s="58">
        <f aca="true" t="shared" si="41" ref="D87:I87">SUM(D84:D86)</f>
        <v>7117</v>
      </c>
      <c r="E87" s="58">
        <f t="shared" si="41"/>
        <v>16756</v>
      </c>
      <c r="F87" s="58">
        <f t="shared" si="41"/>
        <v>23873</v>
      </c>
      <c r="G87" s="58">
        <f t="shared" si="41"/>
        <v>7833</v>
      </c>
      <c r="H87" s="58">
        <f t="shared" si="41"/>
        <v>15594</v>
      </c>
      <c r="I87" s="58">
        <f t="shared" si="41"/>
        <v>23427</v>
      </c>
      <c r="J87" s="58">
        <f t="shared" si="30"/>
        <v>110.06041871575103</v>
      </c>
      <c r="K87" s="58">
        <f t="shared" si="31"/>
        <v>93.06517068512773</v>
      </c>
      <c r="L87" s="58">
        <f t="shared" si="32"/>
        <v>98.1317806727265</v>
      </c>
    </row>
    <row r="88" spans="1:12" ht="12.75">
      <c r="A88" s="290" t="s">
        <v>244</v>
      </c>
      <c r="B88" s="291"/>
      <c r="C88" s="3" t="s">
        <v>4</v>
      </c>
      <c r="D88" s="25">
        <f aca="true" t="shared" si="42" ref="D88:E90">D24</f>
        <v>3700</v>
      </c>
      <c r="E88" s="25">
        <f t="shared" si="42"/>
        <v>3323</v>
      </c>
      <c r="F88" s="25">
        <f t="shared" si="38"/>
        <v>7023</v>
      </c>
      <c r="G88" s="25">
        <f aca="true" t="shared" si="43" ref="G88:H90">G24</f>
        <v>3243</v>
      </c>
      <c r="H88" s="25">
        <f t="shared" si="43"/>
        <v>2387</v>
      </c>
      <c r="I88" s="25">
        <f t="shared" si="40"/>
        <v>5630</v>
      </c>
      <c r="J88" s="25">
        <f t="shared" si="30"/>
        <v>87.64864864864865</v>
      </c>
      <c r="K88" s="25">
        <f t="shared" si="31"/>
        <v>71.83268131206741</v>
      </c>
      <c r="L88" s="25">
        <f t="shared" si="32"/>
        <v>80.16517157909725</v>
      </c>
    </row>
    <row r="89" spans="1:12" ht="12.75">
      <c r="A89" s="292"/>
      <c r="B89" s="293"/>
      <c r="C89" s="3" t="s">
        <v>5</v>
      </c>
      <c r="D89" s="25">
        <f t="shared" si="42"/>
        <v>41</v>
      </c>
      <c r="E89" s="25">
        <f t="shared" si="42"/>
        <v>11</v>
      </c>
      <c r="F89" s="25">
        <f t="shared" si="38"/>
        <v>52</v>
      </c>
      <c r="G89" s="25">
        <f t="shared" si="43"/>
        <v>3</v>
      </c>
      <c r="H89" s="25">
        <f t="shared" si="43"/>
        <v>7</v>
      </c>
      <c r="I89" s="25">
        <f t="shared" si="40"/>
        <v>10</v>
      </c>
      <c r="J89" s="25">
        <f t="shared" si="30"/>
        <v>7.317073170731707</v>
      </c>
      <c r="K89" s="25">
        <v>0</v>
      </c>
      <c r="L89" s="25">
        <f t="shared" si="32"/>
        <v>19.230769230769234</v>
      </c>
    </row>
    <row r="90" spans="1:12" ht="12.75">
      <c r="A90" s="294"/>
      <c r="B90" s="295"/>
      <c r="C90" s="3" t="s">
        <v>103</v>
      </c>
      <c r="D90" s="25">
        <f t="shared" si="42"/>
        <v>0</v>
      </c>
      <c r="E90" s="25">
        <f t="shared" si="42"/>
        <v>278</v>
      </c>
      <c r="F90" s="25">
        <f t="shared" si="38"/>
        <v>278</v>
      </c>
      <c r="G90" s="25">
        <f t="shared" si="43"/>
        <v>1</v>
      </c>
      <c r="H90" s="25">
        <f t="shared" si="43"/>
        <v>496</v>
      </c>
      <c r="I90" s="25">
        <f t="shared" si="40"/>
        <v>497</v>
      </c>
      <c r="J90" s="25">
        <v>0</v>
      </c>
      <c r="K90" s="25">
        <f t="shared" si="31"/>
        <v>178.41726618705036</v>
      </c>
      <c r="L90" s="25">
        <f t="shared" si="32"/>
        <v>178.77697841726618</v>
      </c>
    </row>
    <row r="91" spans="1:12" ht="12.75">
      <c r="A91" s="287" t="s">
        <v>250</v>
      </c>
      <c r="B91" s="288"/>
      <c r="C91" s="289"/>
      <c r="D91" s="58">
        <f aca="true" t="shared" si="44" ref="D91:I91">SUM(D88:D90)</f>
        <v>3741</v>
      </c>
      <c r="E91" s="58">
        <f t="shared" si="44"/>
        <v>3612</v>
      </c>
      <c r="F91" s="58">
        <f t="shared" si="44"/>
        <v>7353</v>
      </c>
      <c r="G91" s="58">
        <f t="shared" si="44"/>
        <v>3247</v>
      </c>
      <c r="H91" s="58">
        <f t="shared" si="44"/>
        <v>2890</v>
      </c>
      <c r="I91" s="58">
        <f t="shared" si="44"/>
        <v>6137</v>
      </c>
      <c r="J91" s="58">
        <f t="shared" si="30"/>
        <v>86.7949746057204</v>
      </c>
      <c r="K91" s="58">
        <f t="shared" si="31"/>
        <v>80.0110741971207</v>
      </c>
      <c r="L91" s="58">
        <f t="shared" si="32"/>
        <v>83.4625322997416</v>
      </c>
    </row>
    <row r="92" spans="1:12" ht="12.75">
      <c r="A92" s="298" t="s">
        <v>245</v>
      </c>
      <c r="B92" s="299"/>
      <c r="C92" s="3" t="s">
        <v>4</v>
      </c>
      <c r="D92" s="25">
        <f aca="true" t="shared" si="45" ref="D92:E94">D27</f>
        <v>13</v>
      </c>
      <c r="E92" s="25">
        <f t="shared" si="45"/>
        <v>272</v>
      </c>
      <c r="F92" s="25">
        <f t="shared" si="38"/>
        <v>285</v>
      </c>
      <c r="G92" s="25">
        <f aca="true" t="shared" si="46" ref="G92:H94">G27</f>
        <v>0</v>
      </c>
      <c r="H92" s="25">
        <f t="shared" si="46"/>
        <v>288</v>
      </c>
      <c r="I92" s="25">
        <f t="shared" si="40"/>
        <v>288</v>
      </c>
      <c r="J92" s="25">
        <v>0</v>
      </c>
      <c r="K92" s="25">
        <v>0</v>
      </c>
      <c r="L92" s="25">
        <v>0</v>
      </c>
    </row>
    <row r="93" spans="1:12" ht="12.75">
      <c r="A93" s="300"/>
      <c r="B93" s="301"/>
      <c r="C93" s="3" t="s">
        <v>5</v>
      </c>
      <c r="D93" s="25">
        <f t="shared" si="45"/>
        <v>24</v>
      </c>
      <c r="E93" s="25">
        <f t="shared" si="45"/>
        <v>0</v>
      </c>
      <c r="F93" s="25">
        <f t="shared" si="38"/>
        <v>24</v>
      </c>
      <c r="G93" s="25">
        <f t="shared" si="46"/>
        <v>0</v>
      </c>
      <c r="H93" s="25">
        <f t="shared" si="46"/>
        <v>0</v>
      </c>
      <c r="I93" s="25">
        <f t="shared" si="40"/>
        <v>0</v>
      </c>
      <c r="J93" s="25">
        <f t="shared" si="30"/>
        <v>0</v>
      </c>
      <c r="K93" s="25">
        <v>0</v>
      </c>
      <c r="L93" s="25">
        <f t="shared" si="32"/>
        <v>0</v>
      </c>
    </row>
    <row r="94" spans="1:12" ht="12.75">
      <c r="A94" s="302"/>
      <c r="B94" s="303"/>
      <c r="C94" s="3" t="s">
        <v>103</v>
      </c>
      <c r="D94" s="25">
        <f t="shared" si="45"/>
        <v>0</v>
      </c>
      <c r="E94" s="25">
        <f t="shared" si="45"/>
        <v>1370</v>
      </c>
      <c r="F94" s="25">
        <f t="shared" si="38"/>
        <v>1370</v>
      </c>
      <c r="G94" s="25">
        <f t="shared" si="46"/>
        <v>9</v>
      </c>
      <c r="H94" s="25">
        <f t="shared" si="46"/>
        <v>911</v>
      </c>
      <c r="I94" s="25">
        <f t="shared" si="40"/>
        <v>920</v>
      </c>
      <c r="J94" s="25">
        <v>0</v>
      </c>
      <c r="K94" s="25">
        <f t="shared" si="31"/>
        <v>66.4963503649635</v>
      </c>
      <c r="L94" s="25">
        <f t="shared" si="32"/>
        <v>67.15328467153284</v>
      </c>
    </row>
    <row r="95" spans="1:12" ht="12.75">
      <c r="A95" s="287" t="s">
        <v>250</v>
      </c>
      <c r="B95" s="288"/>
      <c r="C95" s="289"/>
      <c r="D95" s="58">
        <f aca="true" t="shared" si="47" ref="D95:I95">SUM(D92:D94)</f>
        <v>37</v>
      </c>
      <c r="E95" s="58">
        <f t="shared" si="47"/>
        <v>1642</v>
      </c>
      <c r="F95" s="58">
        <f t="shared" si="47"/>
        <v>1679</v>
      </c>
      <c r="G95" s="58">
        <f t="shared" si="47"/>
        <v>9</v>
      </c>
      <c r="H95" s="58">
        <f t="shared" si="47"/>
        <v>1199</v>
      </c>
      <c r="I95" s="58">
        <f t="shared" si="47"/>
        <v>1208</v>
      </c>
      <c r="J95" s="58">
        <f t="shared" si="30"/>
        <v>24.324324324324326</v>
      </c>
      <c r="K95" s="58">
        <f t="shared" si="31"/>
        <v>73.02070645554201</v>
      </c>
      <c r="L95" s="58">
        <f t="shared" si="32"/>
        <v>71.94758784991066</v>
      </c>
    </row>
    <row r="96" spans="1:12" ht="12.75">
      <c r="A96" s="298" t="s">
        <v>61</v>
      </c>
      <c r="B96" s="299"/>
      <c r="C96" s="3" t="s">
        <v>4</v>
      </c>
      <c r="D96" s="25">
        <f aca="true" t="shared" si="48" ref="D96:E98">D30</f>
        <v>0</v>
      </c>
      <c r="E96" s="25">
        <f t="shared" si="48"/>
        <v>8362</v>
      </c>
      <c r="F96" s="25">
        <f t="shared" si="38"/>
        <v>8362</v>
      </c>
      <c r="G96" s="25">
        <f aca="true" t="shared" si="49" ref="G96:H98">G30</f>
        <v>0</v>
      </c>
      <c r="H96" s="25">
        <f t="shared" si="49"/>
        <v>6447</v>
      </c>
      <c r="I96" s="25">
        <f t="shared" si="40"/>
        <v>6447</v>
      </c>
      <c r="J96" s="25">
        <v>0</v>
      </c>
      <c r="K96" s="25">
        <f t="shared" si="31"/>
        <v>77.09878019612533</v>
      </c>
      <c r="L96" s="25">
        <f t="shared" si="32"/>
        <v>77.09878019612533</v>
      </c>
    </row>
    <row r="97" spans="1:12" ht="12.75">
      <c r="A97" s="300"/>
      <c r="B97" s="301"/>
      <c r="C97" s="3" t="s">
        <v>5</v>
      </c>
      <c r="D97" s="25">
        <f t="shared" si="48"/>
        <v>36</v>
      </c>
      <c r="E97" s="25">
        <f t="shared" si="48"/>
        <v>0</v>
      </c>
      <c r="F97" s="25">
        <f t="shared" si="38"/>
        <v>36</v>
      </c>
      <c r="G97" s="25">
        <f t="shared" si="49"/>
        <v>0</v>
      </c>
      <c r="H97" s="25">
        <f t="shared" si="49"/>
        <v>27</v>
      </c>
      <c r="I97" s="25">
        <f t="shared" si="40"/>
        <v>27</v>
      </c>
      <c r="J97" s="25">
        <v>0</v>
      </c>
      <c r="K97" s="25">
        <v>0</v>
      </c>
      <c r="L97" s="25">
        <v>0</v>
      </c>
    </row>
    <row r="98" spans="1:12" ht="12.75">
      <c r="A98" s="302"/>
      <c r="B98" s="303"/>
      <c r="C98" s="3" t="s">
        <v>103</v>
      </c>
      <c r="D98" s="25">
        <f t="shared" si="48"/>
        <v>0</v>
      </c>
      <c r="E98" s="25">
        <f t="shared" si="48"/>
        <v>3305</v>
      </c>
      <c r="F98" s="25">
        <f t="shared" si="38"/>
        <v>3305</v>
      </c>
      <c r="G98" s="25">
        <f t="shared" si="49"/>
        <v>9</v>
      </c>
      <c r="H98" s="25">
        <f t="shared" si="49"/>
        <v>3124</v>
      </c>
      <c r="I98" s="25">
        <f t="shared" si="40"/>
        <v>3133</v>
      </c>
      <c r="J98" s="25">
        <v>0</v>
      </c>
      <c r="K98" s="25">
        <f t="shared" si="31"/>
        <v>94.52344931921331</v>
      </c>
      <c r="L98" s="25">
        <f t="shared" si="32"/>
        <v>94.79576399394857</v>
      </c>
    </row>
    <row r="99" spans="1:12" ht="12.75">
      <c r="A99" s="287" t="s">
        <v>250</v>
      </c>
      <c r="B99" s="288"/>
      <c r="C99" s="289"/>
      <c r="D99" s="58">
        <f aca="true" t="shared" si="50" ref="D99:I99">SUM(D96:D98)</f>
        <v>36</v>
      </c>
      <c r="E99" s="58">
        <f t="shared" si="50"/>
        <v>11667</v>
      </c>
      <c r="F99" s="58">
        <f t="shared" si="50"/>
        <v>11703</v>
      </c>
      <c r="G99" s="58">
        <f t="shared" si="50"/>
        <v>9</v>
      </c>
      <c r="H99" s="58">
        <f t="shared" si="50"/>
        <v>9598</v>
      </c>
      <c r="I99" s="58">
        <f t="shared" si="50"/>
        <v>9607</v>
      </c>
      <c r="J99" s="58">
        <v>0</v>
      </c>
      <c r="K99" s="58">
        <f t="shared" si="31"/>
        <v>82.26622096511528</v>
      </c>
      <c r="L99" s="58">
        <f t="shared" si="32"/>
        <v>82.09006237716825</v>
      </c>
    </row>
    <row r="100" spans="1:12" ht="12.75">
      <c r="A100" s="304" t="s">
        <v>246</v>
      </c>
      <c r="B100" s="305"/>
      <c r="C100" s="3" t="s">
        <v>4</v>
      </c>
      <c r="D100" s="25">
        <f aca="true" t="shared" si="51" ref="D100:E102">D33+D56</f>
        <v>22</v>
      </c>
      <c r="E100" s="25">
        <f t="shared" si="51"/>
        <v>11807</v>
      </c>
      <c r="F100" s="25">
        <f t="shared" si="38"/>
        <v>11829</v>
      </c>
      <c r="G100" s="25">
        <f aca="true" t="shared" si="52" ref="G100:H102">G33+G56</f>
        <v>2</v>
      </c>
      <c r="H100" s="25">
        <f t="shared" si="52"/>
        <v>6828</v>
      </c>
      <c r="I100" s="25">
        <f t="shared" si="40"/>
        <v>6830</v>
      </c>
      <c r="J100" s="25">
        <v>0</v>
      </c>
      <c r="K100" s="25">
        <f t="shared" si="31"/>
        <v>57.830100787668336</v>
      </c>
      <c r="L100" s="25">
        <f t="shared" si="32"/>
        <v>57.7394538845211</v>
      </c>
    </row>
    <row r="101" spans="1:12" ht="12.75">
      <c r="A101" s="306"/>
      <c r="B101" s="307"/>
      <c r="C101" s="3" t="s">
        <v>5</v>
      </c>
      <c r="D101" s="25">
        <f t="shared" si="51"/>
        <v>33</v>
      </c>
      <c r="E101" s="25">
        <f t="shared" si="51"/>
        <v>0</v>
      </c>
      <c r="F101" s="25">
        <f t="shared" si="38"/>
        <v>33</v>
      </c>
      <c r="G101" s="25">
        <f t="shared" si="52"/>
        <v>33</v>
      </c>
      <c r="H101" s="25">
        <f t="shared" si="52"/>
        <v>1</v>
      </c>
      <c r="I101" s="25">
        <f t="shared" si="40"/>
        <v>34</v>
      </c>
      <c r="J101" s="25">
        <f t="shared" si="30"/>
        <v>100</v>
      </c>
      <c r="K101" s="25">
        <v>0</v>
      </c>
      <c r="L101" s="25">
        <f t="shared" si="32"/>
        <v>103.03030303030303</v>
      </c>
    </row>
    <row r="102" spans="1:12" ht="12.75">
      <c r="A102" s="308"/>
      <c r="B102" s="309"/>
      <c r="C102" s="3" t="s">
        <v>103</v>
      </c>
      <c r="D102" s="25">
        <f t="shared" si="51"/>
        <v>0</v>
      </c>
      <c r="E102" s="25">
        <f t="shared" si="51"/>
        <v>651</v>
      </c>
      <c r="F102" s="25">
        <f t="shared" si="38"/>
        <v>651</v>
      </c>
      <c r="G102" s="25">
        <f t="shared" si="52"/>
        <v>0</v>
      </c>
      <c r="H102" s="25">
        <f t="shared" si="52"/>
        <v>971</v>
      </c>
      <c r="I102" s="25">
        <f t="shared" si="40"/>
        <v>971</v>
      </c>
      <c r="J102" s="25">
        <v>0</v>
      </c>
      <c r="K102" s="25">
        <f t="shared" si="31"/>
        <v>149.15514592933948</v>
      </c>
      <c r="L102" s="25">
        <f t="shared" si="32"/>
        <v>149.15514592933948</v>
      </c>
    </row>
    <row r="103" spans="1:12" ht="12.75">
      <c r="A103" s="287" t="s">
        <v>250</v>
      </c>
      <c r="B103" s="288"/>
      <c r="C103" s="289"/>
      <c r="D103" s="58">
        <f aca="true" t="shared" si="53" ref="D103:I103">SUM(D100:D102)</f>
        <v>55</v>
      </c>
      <c r="E103" s="58">
        <f t="shared" si="53"/>
        <v>12458</v>
      </c>
      <c r="F103" s="58">
        <f t="shared" si="53"/>
        <v>12513</v>
      </c>
      <c r="G103" s="58">
        <f t="shared" si="53"/>
        <v>35</v>
      </c>
      <c r="H103" s="58">
        <f t="shared" si="53"/>
        <v>7800</v>
      </c>
      <c r="I103" s="58">
        <f t="shared" si="53"/>
        <v>7835</v>
      </c>
      <c r="J103" s="58">
        <f t="shared" si="30"/>
        <v>63.63636363636363</v>
      </c>
      <c r="K103" s="58">
        <f t="shared" si="31"/>
        <v>62.610370846042706</v>
      </c>
      <c r="L103" s="58">
        <f t="shared" si="32"/>
        <v>62.61488052425478</v>
      </c>
    </row>
    <row r="104" spans="1:12" ht="12.75">
      <c r="A104" s="304" t="s">
        <v>62</v>
      </c>
      <c r="B104" s="305"/>
      <c r="C104" s="111" t="s">
        <v>4</v>
      </c>
      <c r="D104" s="112">
        <f aca="true" t="shared" si="54" ref="D104:E106">D37</f>
        <v>35</v>
      </c>
      <c r="E104" s="96">
        <f t="shared" si="54"/>
        <v>19886</v>
      </c>
      <c r="F104" s="96">
        <f aca="true" t="shared" si="55" ref="F104:F118">D104+E104</f>
        <v>19921</v>
      </c>
      <c r="G104" s="112">
        <f aca="true" t="shared" si="56" ref="G104:H106">G37</f>
        <v>1</v>
      </c>
      <c r="H104" s="112">
        <f t="shared" si="56"/>
        <v>16460</v>
      </c>
      <c r="I104" s="96">
        <f aca="true" t="shared" si="57" ref="I104:I118">G104+H104</f>
        <v>16461</v>
      </c>
      <c r="J104" s="25">
        <f t="shared" si="30"/>
        <v>2.857142857142857</v>
      </c>
      <c r="K104" s="25">
        <f t="shared" si="31"/>
        <v>82.77179925575781</v>
      </c>
      <c r="L104" s="25">
        <f t="shared" si="32"/>
        <v>82.63139400632498</v>
      </c>
    </row>
    <row r="105" spans="1:12" ht="12.75">
      <c r="A105" s="306"/>
      <c r="B105" s="307"/>
      <c r="C105" s="111" t="s">
        <v>5</v>
      </c>
      <c r="D105" s="101">
        <f t="shared" si="54"/>
        <v>278</v>
      </c>
      <c r="E105" s="101">
        <f t="shared" si="54"/>
        <v>150</v>
      </c>
      <c r="F105" s="96">
        <f t="shared" si="55"/>
        <v>428</v>
      </c>
      <c r="G105" s="101">
        <f t="shared" si="56"/>
        <v>33</v>
      </c>
      <c r="H105" s="101">
        <f t="shared" si="56"/>
        <v>47</v>
      </c>
      <c r="I105" s="96">
        <f t="shared" si="57"/>
        <v>80</v>
      </c>
      <c r="J105" s="25">
        <f t="shared" si="30"/>
        <v>11.870503597122301</v>
      </c>
      <c r="K105" s="25">
        <v>0</v>
      </c>
      <c r="L105" s="25">
        <f t="shared" si="32"/>
        <v>18.69158878504673</v>
      </c>
    </row>
    <row r="106" spans="1:12" ht="12.75">
      <c r="A106" s="308"/>
      <c r="B106" s="309"/>
      <c r="C106" s="3" t="s">
        <v>103</v>
      </c>
      <c r="D106" s="101">
        <f t="shared" si="54"/>
        <v>0</v>
      </c>
      <c r="E106" s="101">
        <f t="shared" si="54"/>
        <v>53</v>
      </c>
      <c r="F106" s="96">
        <f t="shared" si="55"/>
        <v>53</v>
      </c>
      <c r="G106" s="101">
        <f t="shared" si="56"/>
        <v>0</v>
      </c>
      <c r="H106" s="101">
        <f t="shared" si="56"/>
        <v>37</v>
      </c>
      <c r="I106" s="96">
        <f t="shared" si="57"/>
        <v>37</v>
      </c>
      <c r="J106" s="25">
        <v>0</v>
      </c>
      <c r="K106" s="25">
        <f t="shared" si="31"/>
        <v>69.81132075471697</v>
      </c>
      <c r="L106" s="25">
        <f t="shared" si="32"/>
        <v>69.81132075471697</v>
      </c>
    </row>
    <row r="107" spans="1:12" ht="12.75">
      <c r="A107" s="287" t="s">
        <v>250</v>
      </c>
      <c r="B107" s="288"/>
      <c r="C107" s="289"/>
      <c r="D107" s="58">
        <f aca="true" t="shared" si="58" ref="D107:I107">SUM(D104:D106)</f>
        <v>313</v>
      </c>
      <c r="E107" s="58">
        <f t="shared" si="58"/>
        <v>20089</v>
      </c>
      <c r="F107" s="58">
        <f t="shared" si="58"/>
        <v>20402</v>
      </c>
      <c r="G107" s="58">
        <f t="shared" si="58"/>
        <v>34</v>
      </c>
      <c r="H107" s="58">
        <f t="shared" si="58"/>
        <v>16544</v>
      </c>
      <c r="I107" s="58">
        <f t="shared" si="58"/>
        <v>16578</v>
      </c>
      <c r="J107" s="58">
        <f t="shared" si="30"/>
        <v>10.86261980830671</v>
      </c>
      <c r="K107" s="58">
        <f t="shared" si="31"/>
        <v>82.35352680571457</v>
      </c>
      <c r="L107" s="58">
        <f t="shared" si="32"/>
        <v>81.25673953533968</v>
      </c>
    </row>
    <row r="108" spans="1:12" ht="12.75">
      <c r="A108" s="290" t="s">
        <v>63</v>
      </c>
      <c r="B108" s="291"/>
      <c r="C108" s="3" t="s">
        <v>4</v>
      </c>
      <c r="D108" s="101">
        <f aca="true" t="shared" si="59" ref="D108:E110">D40</f>
        <v>50</v>
      </c>
      <c r="E108" s="101">
        <f t="shared" si="59"/>
        <v>22442</v>
      </c>
      <c r="F108" s="25">
        <f t="shared" si="55"/>
        <v>22492</v>
      </c>
      <c r="G108" s="101">
        <f aca="true" t="shared" si="60" ref="G108:H110">G40</f>
        <v>0</v>
      </c>
      <c r="H108" s="101">
        <f t="shared" si="60"/>
        <v>13757</v>
      </c>
      <c r="I108" s="25">
        <f t="shared" si="57"/>
        <v>13757</v>
      </c>
      <c r="J108" s="25">
        <v>0</v>
      </c>
      <c r="K108" s="25">
        <f t="shared" si="31"/>
        <v>61.300240620265576</v>
      </c>
      <c r="L108" s="25">
        <f t="shared" si="32"/>
        <v>61.16396941134625</v>
      </c>
    </row>
    <row r="109" spans="1:12" ht="12.75">
      <c r="A109" s="292"/>
      <c r="B109" s="293"/>
      <c r="C109" s="3" t="s">
        <v>5</v>
      </c>
      <c r="D109" s="101">
        <f t="shared" si="59"/>
        <v>18</v>
      </c>
      <c r="E109" s="101">
        <f t="shared" si="59"/>
        <v>8</v>
      </c>
      <c r="F109" s="25">
        <f t="shared" si="55"/>
        <v>26</v>
      </c>
      <c r="G109" s="101">
        <f t="shared" si="60"/>
        <v>0</v>
      </c>
      <c r="H109" s="101">
        <f t="shared" si="60"/>
        <v>0</v>
      </c>
      <c r="I109" s="25">
        <f t="shared" si="57"/>
        <v>0</v>
      </c>
      <c r="J109" s="25">
        <f t="shared" si="30"/>
        <v>0</v>
      </c>
      <c r="K109" s="25">
        <v>0</v>
      </c>
      <c r="L109" s="25">
        <f t="shared" si="32"/>
        <v>0</v>
      </c>
    </row>
    <row r="110" spans="1:12" ht="12.75">
      <c r="A110" s="294"/>
      <c r="B110" s="295"/>
      <c r="C110" s="3" t="s">
        <v>103</v>
      </c>
      <c r="D110" s="101">
        <f t="shared" si="59"/>
        <v>0</v>
      </c>
      <c r="E110" s="101">
        <f t="shared" si="59"/>
        <v>582</v>
      </c>
      <c r="F110" s="25">
        <f t="shared" si="55"/>
        <v>582</v>
      </c>
      <c r="G110" s="101">
        <f t="shared" si="60"/>
        <v>3</v>
      </c>
      <c r="H110" s="101">
        <f t="shared" si="60"/>
        <v>279</v>
      </c>
      <c r="I110" s="25">
        <f t="shared" si="57"/>
        <v>282</v>
      </c>
      <c r="J110" s="25">
        <v>0</v>
      </c>
      <c r="K110" s="25">
        <f t="shared" si="31"/>
        <v>47.93814432989691</v>
      </c>
      <c r="L110" s="25">
        <f t="shared" si="32"/>
        <v>48.45360824742268</v>
      </c>
    </row>
    <row r="111" spans="1:12" ht="12.75">
      <c r="A111" s="287" t="s">
        <v>250</v>
      </c>
      <c r="B111" s="288"/>
      <c r="C111" s="289"/>
      <c r="D111" s="58">
        <f aca="true" t="shared" si="61" ref="D111:I111">SUM(D108:D110)</f>
        <v>68</v>
      </c>
      <c r="E111" s="58">
        <f t="shared" si="61"/>
        <v>23032</v>
      </c>
      <c r="F111" s="58">
        <f t="shared" si="61"/>
        <v>23100</v>
      </c>
      <c r="G111" s="58">
        <f t="shared" si="61"/>
        <v>3</v>
      </c>
      <c r="H111" s="58">
        <f t="shared" si="61"/>
        <v>14036</v>
      </c>
      <c r="I111" s="58">
        <f t="shared" si="61"/>
        <v>14039</v>
      </c>
      <c r="J111" s="58">
        <f t="shared" si="30"/>
        <v>4.411764705882353</v>
      </c>
      <c r="K111" s="58">
        <f t="shared" si="31"/>
        <v>60.94129906217437</v>
      </c>
      <c r="L111" s="58">
        <f t="shared" si="32"/>
        <v>60.77489177489177</v>
      </c>
    </row>
    <row r="112" spans="1:12" ht="12.75">
      <c r="A112" s="304" t="s">
        <v>247</v>
      </c>
      <c r="B112" s="305"/>
      <c r="C112" s="3" t="s">
        <v>4</v>
      </c>
      <c r="D112" s="25">
        <f aca="true" t="shared" si="62" ref="D112:E114">D43+D53</f>
        <v>15</v>
      </c>
      <c r="E112" s="25">
        <f t="shared" si="62"/>
        <v>3736</v>
      </c>
      <c r="F112" s="25">
        <f t="shared" si="55"/>
        <v>3751</v>
      </c>
      <c r="G112" s="25">
        <f aca="true" t="shared" si="63" ref="G112:H114">G43+G53</f>
        <v>0</v>
      </c>
      <c r="H112" s="25">
        <f t="shared" si="63"/>
        <v>7427</v>
      </c>
      <c r="I112" s="25">
        <f t="shared" si="57"/>
        <v>7427</v>
      </c>
      <c r="J112" s="25">
        <v>0</v>
      </c>
      <c r="K112" s="25">
        <f t="shared" si="31"/>
        <v>198.79550321199144</v>
      </c>
      <c r="L112" s="25">
        <f t="shared" si="32"/>
        <v>198.00053319114903</v>
      </c>
    </row>
    <row r="113" spans="1:12" ht="12.75">
      <c r="A113" s="306"/>
      <c r="B113" s="307"/>
      <c r="C113" s="3" t="s">
        <v>5</v>
      </c>
      <c r="D113" s="25">
        <f t="shared" si="62"/>
        <v>0</v>
      </c>
      <c r="E113" s="25">
        <f t="shared" si="62"/>
        <v>0</v>
      </c>
      <c r="F113" s="25">
        <f t="shared" si="55"/>
        <v>0</v>
      </c>
      <c r="G113" s="25">
        <f t="shared" si="63"/>
        <v>52</v>
      </c>
      <c r="H113" s="25">
        <f t="shared" si="63"/>
        <v>0</v>
      </c>
      <c r="I113" s="25">
        <f t="shared" si="57"/>
        <v>52</v>
      </c>
      <c r="J113" s="25">
        <v>0</v>
      </c>
      <c r="K113" s="25">
        <v>0</v>
      </c>
      <c r="L113" s="25">
        <v>0</v>
      </c>
    </row>
    <row r="114" spans="1:12" ht="12.75">
      <c r="A114" s="308"/>
      <c r="B114" s="309"/>
      <c r="C114" s="3" t="s">
        <v>103</v>
      </c>
      <c r="D114" s="25">
        <f t="shared" si="62"/>
        <v>0</v>
      </c>
      <c r="E114" s="25">
        <f t="shared" si="62"/>
        <v>3300</v>
      </c>
      <c r="F114" s="25">
        <f t="shared" si="55"/>
        <v>3300</v>
      </c>
      <c r="G114" s="25">
        <f t="shared" si="63"/>
        <v>0</v>
      </c>
      <c r="H114" s="25">
        <f t="shared" si="63"/>
        <v>1747</v>
      </c>
      <c r="I114" s="25">
        <f t="shared" si="57"/>
        <v>1747</v>
      </c>
      <c r="J114" s="25">
        <v>0</v>
      </c>
      <c r="K114" s="25">
        <f t="shared" si="31"/>
        <v>52.939393939393945</v>
      </c>
      <c r="L114" s="25">
        <f t="shared" si="32"/>
        <v>52.939393939393945</v>
      </c>
    </row>
    <row r="115" spans="1:12" ht="12.75">
      <c r="A115" s="287" t="s">
        <v>250</v>
      </c>
      <c r="B115" s="288"/>
      <c r="C115" s="289"/>
      <c r="D115" s="58">
        <f aca="true" t="shared" si="64" ref="D115:I115">SUM(D112:D114)</f>
        <v>15</v>
      </c>
      <c r="E115" s="58">
        <f t="shared" si="64"/>
        <v>7036</v>
      </c>
      <c r="F115" s="58">
        <f t="shared" si="64"/>
        <v>7051</v>
      </c>
      <c r="G115" s="58">
        <f t="shared" si="64"/>
        <v>52</v>
      </c>
      <c r="H115" s="58">
        <f t="shared" si="64"/>
        <v>9174</v>
      </c>
      <c r="I115" s="58">
        <f t="shared" si="64"/>
        <v>9226</v>
      </c>
      <c r="J115" s="58">
        <v>0</v>
      </c>
      <c r="K115" s="58">
        <f t="shared" si="31"/>
        <v>130.38658328595793</v>
      </c>
      <c r="L115" s="58">
        <f t="shared" si="32"/>
        <v>130.84668841299109</v>
      </c>
    </row>
    <row r="116" spans="1:12" ht="12.75">
      <c r="A116" s="290" t="s">
        <v>248</v>
      </c>
      <c r="B116" s="291"/>
      <c r="C116" s="3" t="s">
        <v>4</v>
      </c>
      <c r="D116" s="101">
        <f aca="true" t="shared" si="65" ref="D116:E118">D46</f>
        <v>0</v>
      </c>
      <c r="E116" s="101">
        <f t="shared" si="65"/>
        <v>0</v>
      </c>
      <c r="F116" s="25">
        <f t="shared" si="55"/>
        <v>0</v>
      </c>
      <c r="G116" s="101">
        <f aca="true" t="shared" si="66" ref="G116:H118">G46</f>
        <v>0</v>
      </c>
      <c r="H116" s="101">
        <f t="shared" si="66"/>
        <v>0</v>
      </c>
      <c r="I116" s="25">
        <f t="shared" si="57"/>
        <v>0</v>
      </c>
      <c r="J116" s="25">
        <v>0</v>
      </c>
      <c r="K116" s="25">
        <v>0</v>
      </c>
      <c r="L116" s="25">
        <v>0</v>
      </c>
    </row>
    <row r="117" spans="1:12" ht="12.75">
      <c r="A117" s="292"/>
      <c r="B117" s="293"/>
      <c r="C117" s="3" t="s">
        <v>5</v>
      </c>
      <c r="D117" s="101">
        <f t="shared" si="65"/>
        <v>50</v>
      </c>
      <c r="E117" s="101">
        <f t="shared" si="65"/>
        <v>10</v>
      </c>
      <c r="F117" s="25">
        <f t="shared" si="55"/>
        <v>60</v>
      </c>
      <c r="G117" s="101">
        <f t="shared" si="66"/>
        <v>0</v>
      </c>
      <c r="H117" s="101">
        <f t="shared" si="66"/>
        <v>0</v>
      </c>
      <c r="I117" s="25">
        <f t="shared" si="57"/>
        <v>0</v>
      </c>
      <c r="J117" s="25">
        <f t="shared" si="30"/>
        <v>0</v>
      </c>
      <c r="K117" s="25">
        <v>0</v>
      </c>
      <c r="L117" s="25">
        <f t="shared" si="32"/>
        <v>0</v>
      </c>
    </row>
    <row r="118" spans="1:12" ht="12.75">
      <c r="A118" s="294"/>
      <c r="B118" s="295"/>
      <c r="C118" s="3" t="s">
        <v>103</v>
      </c>
      <c r="D118" s="101">
        <f t="shared" si="65"/>
        <v>0</v>
      </c>
      <c r="E118" s="101">
        <f t="shared" si="65"/>
        <v>0</v>
      </c>
      <c r="F118" s="25">
        <f t="shared" si="55"/>
        <v>0</v>
      </c>
      <c r="G118" s="101">
        <f t="shared" si="66"/>
        <v>0</v>
      </c>
      <c r="H118" s="101">
        <f t="shared" si="66"/>
        <v>0</v>
      </c>
      <c r="I118" s="25">
        <f t="shared" si="57"/>
        <v>0</v>
      </c>
      <c r="J118" s="25">
        <v>0</v>
      </c>
      <c r="K118" s="25">
        <v>0</v>
      </c>
      <c r="L118" s="25">
        <v>0</v>
      </c>
    </row>
    <row r="119" spans="1:12" ht="12.75">
      <c r="A119" s="287" t="s">
        <v>250</v>
      </c>
      <c r="B119" s="288"/>
      <c r="C119" s="289"/>
      <c r="D119" s="58">
        <f aca="true" t="shared" si="67" ref="D119:I119">SUM(D116:D118)</f>
        <v>50</v>
      </c>
      <c r="E119" s="58">
        <f t="shared" si="67"/>
        <v>10</v>
      </c>
      <c r="F119" s="58">
        <f t="shared" si="67"/>
        <v>60</v>
      </c>
      <c r="G119" s="58">
        <f t="shared" si="67"/>
        <v>0</v>
      </c>
      <c r="H119" s="58">
        <f t="shared" si="67"/>
        <v>0</v>
      </c>
      <c r="I119" s="58">
        <f t="shared" si="67"/>
        <v>0</v>
      </c>
      <c r="J119" s="58">
        <f t="shared" si="30"/>
        <v>0</v>
      </c>
      <c r="K119" s="58">
        <f t="shared" si="31"/>
        <v>0</v>
      </c>
      <c r="L119" s="58">
        <f t="shared" si="32"/>
        <v>0</v>
      </c>
    </row>
    <row r="120" spans="1:12" ht="12.75">
      <c r="A120" s="279" t="s">
        <v>169</v>
      </c>
      <c r="B120" s="279"/>
      <c r="C120" s="4" t="s">
        <v>4</v>
      </c>
      <c r="D120" s="102">
        <f aca="true" t="shared" si="68" ref="D120:I122">D76+D80+D84+D88+D92+D96+D100+D104+D108+D112+D116</f>
        <v>47878</v>
      </c>
      <c r="E120" s="102">
        <f t="shared" si="68"/>
        <v>165981</v>
      </c>
      <c r="F120" s="102">
        <f t="shared" si="68"/>
        <v>213859</v>
      </c>
      <c r="G120" s="102">
        <f t="shared" si="68"/>
        <v>58290</v>
      </c>
      <c r="H120" s="102">
        <f t="shared" si="68"/>
        <v>130506</v>
      </c>
      <c r="I120" s="102">
        <f t="shared" si="68"/>
        <v>188796</v>
      </c>
      <c r="J120" s="25">
        <f t="shared" si="30"/>
        <v>121.74694013952127</v>
      </c>
      <c r="K120" s="25">
        <f t="shared" si="31"/>
        <v>78.62707177327526</v>
      </c>
      <c r="L120" s="25">
        <f t="shared" si="32"/>
        <v>88.2805960936879</v>
      </c>
    </row>
    <row r="121" spans="1:12" ht="12.75">
      <c r="A121" s="279"/>
      <c r="B121" s="279"/>
      <c r="C121" s="4" t="s">
        <v>5</v>
      </c>
      <c r="D121" s="102">
        <f t="shared" si="68"/>
        <v>1661</v>
      </c>
      <c r="E121" s="102">
        <f t="shared" si="68"/>
        <v>846</v>
      </c>
      <c r="F121" s="102">
        <f t="shared" si="68"/>
        <v>2507</v>
      </c>
      <c r="G121" s="102">
        <f t="shared" si="68"/>
        <v>892</v>
      </c>
      <c r="H121" s="102">
        <f t="shared" si="68"/>
        <v>759</v>
      </c>
      <c r="I121" s="102">
        <f t="shared" si="68"/>
        <v>1651</v>
      </c>
      <c r="J121" s="25">
        <f t="shared" si="30"/>
        <v>53.70258880192655</v>
      </c>
      <c r="K121" s="25">
        <f t="shared" si="31"/>
        <v>89.71631205673759</v>
      </c>
      <c r="L121" s="25">
        <f t="shared" si="32"/>
        <v>65.85560430793778</v>
      </c>
    </row>
    <row r="122" spans="1:12" ht="12.75">
      <c r="A122" s="279"/>
      <c r="B122" s="279"/>
      <c r="C122" s="4" t="s">
        <v>103</v>
      </c>
      <c r="D122" s="102">
        <f t="shared" si="68"/>
        <v>61</v>
      </c>
      <c r="E122" s="102">
        <f t="shared" si="68"/>
        <v>16694</v>
      </c>
      <c r="F122" s="102">
        <f t="shared" si="68"/>
        <v>16755</v>
      </c>
      <c r="G122" s="102">
        <f t="shared" si="68"/>
        <v>611</v>
      </c>
      <c r="H122" s="102">
        <f t="shared" si="68"/>
        <v>12431</v>
      </c>
      <c r="I122" s="102">
        <f t="shared" si="68"/>
        <v>13042</v>
      </c>
      <c r="J122" s="25">
        <v>0</v>
      </c>
      <c r="K122" s="25">
        <f t="shared" si="31"/>
        <v>74.4638792380496</v>
      </c>
      <c r="L122" s="25">
        <f t="shared" si="32"/>
        <v>77.83945091017607</v>
      </c>
    </row>
    <row r="123" spans="1:12" ht="12.75">
      <c r="A123" s="224" t="s">
        <v>6</v>
      </c>
      <c r="B123" s="225"/>
      <c r="C123" s="225"/>
      <c r="D123" s="191">
        <f aca="true" t="shared" si="69" ref="D123:I123">SUM(D120:D122)</f>
        <v>49600</v>
      </c>
      <c r="E123" s="191">
        <f t="shared" si="69"/>
        <v>183521</v>
      </c>
      <c r="F123" s="191">
        <f t="shared" si="69"/>
        <v>233121</v>
      </c>
      <c r="G123" s="191">
        <f t="shared" si="69"/>
        <v>59793</v>
      </c>
      <c r="H123" s="191">
        <f t="shared" si="69"/>
        <v>143696</v>
      </c>
      <c r="I123" s="191">
        <f t="shared" si="69"/>
        <v>203489</v>
      </c>
      <c r="J123" s="191">
        <f t="shared" si="30"/>
        <v>120.55040322580646</v>
      </c>
      <c r="K123" s="191">
        <f t="shared" si="31"/>
        <v>78.29948616234654</v>
      </c>
      <c r="L123" s="191">
        <f t="shared" si="32"/>
        <v>87.289004422596</v>
      </c>
    </row>
  </sheetData>
  <sheetProtection/>
  <mergeCells count="72">
    <mergeCell ref="D2:H2"/>
    <mergeCell ref="E4:G4"/>
    <mergeCell ref="G5:I5"/>
    <mergeCell ref="D5:F5"/>
    <mergeCell ref="J5:L5"/>
    <mergeCell ref="A3:L3"/>
    <mergeCell ref="J4:L4"/>
    <mergeCell ref="B30:B32"/>
    <mergeCell ref="A5:A6"/>
    <mergeCell ref="B5:B6"/>
    <mergeCell ref="C5:C6"/>
    <mergeCell ref="B11:B13"/>
    <mergeCell ref="B21:B23"/>
    <mergeCell ref="A1:C1"/>
    <mergeCell ref="A2:B2"/>
    <mergeCell ref="B15:B17"/>
    <mergeCell ref="A15:A35"/>
    <mergeCell ref="A14:C14"/>
    <mergeCell ref="A8:A13"/>
    <mergeCell ref="B8:B10"/>
    <mergeCell ref="B33:B35"/>
    <mergeCell ref="B18:B20"/>
    <mergeCell ref="B27:B29"/>
    <mergeCell ref="A63:C63"/>
    <mergeCell ref="B37:B39"/>
    <mergeCell ref="B40:B42"/>
    <mergeCell ref="B46:B48"/>
    <mergeCell ref="B50:B52"/>
    <mergeCell ref="B53:B55"/>
    <mergeCell ref="A37:A48"/>
    <mergeCell ref="A60:B62"/>
    <mergeCell ref="A50:A58"/>
    <mergeCell ref="A83:C83"/>
    <mergeCell ref="A84:B86"/>
    <mergeCell ref="A59:C59"/>
    <mergeCell ref="A66:C66"/>
    <mergeCell ref="A67:B67"/>
    <mergeCell ref="A76:B78"/>
    <mergeCell ref="A79:C79"/>
    <mergeCell ref="A80:B82"/>
    <mergeCell ref="A69:L69"/>
    <mergeCell ref="A70:L70"/>
    <mergeCell ref="A36:C36"/>
    <mergeCell ref="A49:C49"/>
    <mergeCell ref="B24:B26"/>
    <mergeCell ref="A120:B122"/>
    <mergeCell ref="A99:C99"/>
    <mergeCell ref="A100:B102"/>
    <mergeCell ref="A103:C103"/>
    <mergeCell ref="A104:B106"/>
    <mergeCell ref="A107:C107"/>
    <mergeCell ref="A108:B110"/>
    <mergeCell ref="A116:B118"/>
    <mergeCell ref="A119:C119"/>
    <mergeCell ref="A87:C87"/>
    <mergeCell ref="A88:B90"/>
    <mergeCell ref="A91:C91"/>
    <mergeCell ref="A92:B94"/>
    <mergeCell ref="A95:C95"/>
    <mergeCell ref="A96:B98"/>
    <mergeCell ref="A112:B114"/>
    <mergeCell ref="A115:C115"/>
    <mergeCell ref="A71:L71"/>
    <mergeCell ref="J72:L72"/>
    <mergeCell ref="G73:I73"/>
    <mergeCell ref="A123:C123"/>
    <mergeCell ref="A75:B75"/>
    <mergeCell ref="J73:L73"/>
    <mergeCell ref="A73:B74"/>
    <mergeCell ref="C73:C74"/>
    <mergeCell ref="D73:F73"/>
    <mergeCell ref="A111:C111"/>
  </mergeCells>
  <printOptions horizontalCentered="1"/>
  <pageMargins left="0.5511811023622047" right="0.35433070866141736" top="0.5905511811023623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M62" sqref="M62"/>
    </sheetView>
  </sheetViews>
  <sheetFormatPr defaultColWidth="9.140625" defaultRowHeight="12.75"/>
  <cols>
    <col min="1" max="1" width="5.7109375" style="0" customWidth="1"/>
    <col min="3" max="3" width="11.28125" style="0" customWidth="1"/>
    <col min="4" max="4" width="7.421875" style="0" customWidth="1"/>
    <col min="5" max="5" width="7.00390625" style="0" customWidth="1"/>
    <col min="7" max="7" width="7.8515625" style="0" customWidth="1"/>
    <col min="8" max="8" width="7.7109375" style="0" customWidth="1"/>
    <col min="9" max="9" width="7.28125" style="0" customWidth="1"/>
    <col min="10" max="10" width="6.57421875" style="0" customWidth="1"/>
    <col min="11" max="11" width="5.140625" style="0" customWidth="1"/>
    <col min="12" max="12" width="5.28125" style="0" customWidth="1"/>
  </cols>
  <sheetData>
    <row r="1" spans="1:3" ht="12.75">
      <c r="A1" s="233" t="s">
        <v>13</v>
      </c>
      <c r="B1" s="233"/>
      <c r="C1" s="233"/>
    </row>
    <row r="2" spans="1:8" ht="12.75">
      <c r="A2" s="233" t="s">
        <v>14</v>
      </c>
      <c r="B2" s="233"/>
      <c r="C2" s="2"/>
      <c r="D2" s="240" t="s">
        <v>96</v>
      </c>
      <c r="E2" s="240"/>
      <c r="F2" s="240"/>
      <c r="G2" s="240"/>
      <c r="H2" s="240"/>
    </row>
    <row r="3" spans="1:12" ht="12.75">
      <c r="A3" s="240" t="s">
        <v>326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</row>
    <row r="4" spans="5:12" ht="12.75">
      <c r="E4" s="264" t="s">
        <v>170</v>
      </c>
      <c r="F4" s="264"/>
      <c r="G4" s="264"/>
      <c r="I4" s="13"/>
      <c r="J4" s="265" t="s">
        <v>240</v>
      </c>
      <c r="K4" s="265"/>
      <c r="L4" s="265"/>
    </row>
    <row r="5" spans="1:12" ht="12.75">
      <c r="A5" s="251" t="s">
        <v>10</v>
      </c>
      <c r="B5" s="256" t="s">
        <v>243</v>
      </c>
      <c r="C5" s="251" t="s">
        <v>108</v>
      </c>
      <c r="D5" s="272" t="s">
        <v>171</v>
      </c>
      <c r="E5" s="272"/>
      <c r="F5" s="272"/>
      <c r="G5" s="272" t="s">
        <v>172</v>
      </c>
      <c r="H5" s="272"/>
      <c r="I5" s="272"/>
      <c r="J5" s="248" t="s">
        <v>104</v>
      </c>
      <c r="K5" s="249"/>
      <c r="L5" s="250"/>
    </row>
    <row r="6" spans="1:12" ht="12.75">
      <c r="A6" s="252"/>
      <c r="B6" s="258"/>
      <c r="C6" s="252"/>
      <c r="D6" s="184" t="s">
        <v>0</v>
      </c>
      <c r="E6" s="184" t="s">
        <v>1</v>
      </c>
      <c r="F6" s="184" t="s">
        <v>2</v>
      </c>
      <c r="G6" s="184" t="s">
        <v>3</v>
      </c>
      <c r="H6" s="184" t="s">
        <v>1</v>
      </c>
      <c r="I6" s="184" t="s">
        <v>2</v>
      </c>
      <c r="J6" s="196" t="s">
        <v>105</v>
      </c>
      <c r="K6" s="196" t="s">
        <v>106</v>
      </c>
      <c r="L6" s="196" t="s">
        <v>107</v>
      </c>
    </row>
    <row r="7" spans="1:12" ht="12.75">
      <c r="A7" s="20">
        <v>1</v>
      </c>
      <c r="B7" s="21">
        <v>2</v>
      </c>
      <c r="C7" s="22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24">
        <v>11</v>
      </c>
      <c r="L7" s="24">
        <v>12</v>
      </c>
    </row>
    <row r="8" spans="1:12" ht="12.75">
      <c r="A8" s="266" t="s">
        <v>149</v>
      </c>
      <c r="B8" s="269" t="s">
        <v>241</v>
      </c>
      <c r="C8" s="3" t="s">
        <v>4</v>
      </c>
      <c r="D8" s="25">
        <v>1400</v>
      </c>
      <c r="E8" s="25">
        <v>300</v>
      </c>
      <c r="F8" s="25">
        <f aca="true" t="shared" si="0" ref="F8:F13">D8+E8</f>
        <v>1700</v>
      </c>
      <c r="G8" s="25">
        <v>349</v>
      </c>
      <c r="H8" s="25">
        <v>32</v>
      </c>
      <c r="I8" s="25">
        <f aca="true" t="shared" si="1" ref="I8:I13">G8+H8</f>
        <v>381</v>
      </c>
      <c r="J8" s="25">
        <f>G8/D8*100</f>
        <v>24.928571428571427</v>
      </c>
      <c r="K8" s="25">
        <f>H8/E8*100</f>
        <v>10.666666666666668</v>
      </c>
      <c r="L8" s="25">
        <f>I8/F8*100</f>
        <v>22.411764705882355</v>
      </c>
    </row>
    <row r="9" spans="1:12" ht="12.75">
      <c r="A9" s="267"/>
      <c r="B9" s="270"/>
      <c r="C9" s="3" t="s">
        <v>5</v>
      </c>
      <c r="D9" s="25">
        <v>200</v>
      </c>
      <c r="E9" s="25">
        <v>0</v>
      </c>
      <c r="F9" s="25">
        <f t="shared" si="0"/>
        <v>200</v>
      </c>
      <c r="G9" s="25">
        <v>0</v>
      </c>
      <c r="H9" s="25">
        <v>0</v>
      </c>
      <c r="I9" s="25">
        <f t="shared" si="1"/>
        <v>0</v>
      </c>
      <c r="J9" s="25">
        <f>G9/D9*100</f>
        <v>0</v>
      </c>
      <c r="K9" s="25">
        <v>0</v>
      </c>
      <c r="L9" s="25">
        <f>I9/F9*100</f>
        <v>0</v>
      </c>
    </row>
    <row r="10" spans="1:12" ht="12.75">
      <c r="A10" s="267"/>
      <c r="B10" s="271"/>
      <c r="C10" s="3" t="s">
        <v>103</v>
      </c>
      <c r="D10" s="25">
        <v>0</v>
      </c>
      <c r="E10" s="25">
        <v>0</v>
      </c>
      <c r="F10" s="25">
        <f t="shared" si="0"/>
        <v>0</v>
      </c>
      <c r="G10" s="25">
        <v>0</v>
      </c>
      <c r="H10" s="25">
        <v>0</v>
      </c>
      <c r="I10" s="25">
        <f t="shared" si="1"/>
        <v>0</v>
      </c>
      <c r="J10" s="25">
        <v>0</v>
      </c>
      <c r="K10" s="25">
        <v>0</v>
      </c>
      <c r="L10" s="25">
        <v>0</v>
      </c>
    </row>
    <row r="11" spans="1:12" ht="12.75">
      <c r="A11" s="267"/>
      <c r="B11" s="269" t="s">
        <v>242</v>
      </c>
      <c r="C11" s="3" t="s">
        <v>4</v>
      </c>
      <c r="D11" s="25">
        <v>0</v>
      </c>
      <c r="E11" s="25">
        <v>1000</v>
      </c>
      <c r="F11" s="25">
        <f t="shared" si="0"/>
        <v>1000</v>
      </c>
      <c r="G11" s="25">
        <v>0</v>
      </c>
      <c r="H11" s="25">
        <v>0</v>
      </c>
      <c r="I11" s="25">
        <f t="shared" si="1"/>
        <v>0</v>
      </c>
      <c r="J11" s="25">
        <v>0</v>
      </c>
      <c r="K11" s="25">
        <f>H11/E11*100</f>
        <v>0</v>
      </c>
      <c r="L11" s="25">
        <f>I11/F11*100</f>
        <v>0</v>
      </c>
    </row>
    <row r="12" spans="1:12" ht="12.75">
      <c r="A12" s="267"/>
      <c r="B12" s="270"/>
      <c r="C12" s="3" t="s">
        <v>5</v>
      </c>
      <c r="D12" s="25">
        <v>0</v>
      </c>
      <c r="E12" s="25">
        <v>0</v>
      </c>
      <c r="F12" s="25">
        <f t="shared" si="0"/>
        <v>0</v>
      </c>
      <c r="G12" s="25">
        <v>0</v>
      </c>
      <c r="H12" s="25">
        <v>0</v>
      </c>
      <c r="I12" s="25">
        <f t="shared" si="1"/>
        <v>0</v>
      </c>
      <c r="J12" s="25">
        <v>0</v>
      </c>
      <c r="K12" s="25">
        <v>0</v>
      </c>
      <c r="L12" s="25">
        <v>0</v>
      </c>
    </row>
    <row r="13" spans="1:12" ht="12.75">
      <c r="A13" s="267"/>
      <c r="B13" s="271"/>
      <c r="C13" s="3" t="s">
        <v>103</v>
      </c>
      <c r="D13" s="25">
        <v>0</v>
      </c>
      <c r="E13" s="25">
        <v>0</v>
      </c>
      <c r="F13" s="25">
        <f t="shared" si="0"/>
        <v>0</v>
      </c>
      <c r="G13" s="25">
        <v>0</v>
      </c>
      <c r="H13" s="25">
        <v>0</v>
      </c>
      <c r="I13" s="25">
        <f t="shared" si="1"/>
        <v>0</v>
      </c>
      <c r="J13" s="25">
        <v>0</v>
      </c>
      <c r="K13" s="25">
        <v>0</v>
      </c>
      <c r="L13" s="25">
        <v>0</v>
      </c>
    </row>
    <row r="14" spans="1:12" ht="12.75">
      <c r="A14" s="273" t="s">
        <v>250</v>
      </c>
      <c r="B14" s="274"/>
      <c r="C14" s="275"/>
      <c r="D14" s="57">
        <f aca="true" t="shared" si="2" ref="D14:I14">SUM(D8:D13)</f>
        <v>1600</v>
      </c>
      <c r="E14" s="57">
        <f t="shared" si="2"/>
        <v>1300</v>
      </c>
      <c r="F14" s="57">
        <f t="shared" si="2"/>
        <v>2900</v>
      </c>
      <c r="G14" s="57">
        <f t="shared" si="2"/>
        <v>349</v>
      </c>
      <c r="H14" s="57">
        <f t="shared" si="2"/>
        <v>32</v>
      </c>
      <c r="I14" s="57">
        <f t="shared" si="2"/>
        <v>381</v>
      </c>
      <c r="J14" s="58">
        <f aca="true" t="shared" si="3" ref="J14:L15">G14/D14*100</f>
        <v>21.8125</v>
      </c>
      <c r="K14" s="140">
        <f t="shared" si="3"/>
        <v>2.4615384615384617</v>
      </c>
      <c r="L14" s="58">
        <f t="shared" si="3"/>
        <v>13.137931034482758</v>
      </c>
    </row>
    <row r="15" spans="1:12" ht="12.75">
      <c r="A15" s="266" t="s">
        <v>150</v>
      </c>
      <c r="B15" s="276" t="s">
        <v>242</v>
      </c>
      <c r="C15" s="3" t="s">
        <v>4</v>
      </c>
      <c r="D15" s="25">
        <v>78</v>
      </c>
      <c r="E15" s="25">
        <v>80</v>
      </c>
      <c r="F15" s="25">
        <f aca="true" t="shared" si="4" ref="F15:F35">D15+E15</f>
        <v>158</v>
      </c>
      <c r="G15" s="25">
        <v>0</v>
      </c>
      <c r="H15" s="25">
        <v>0</v>
      </c>
      <c r="I15" s="25">
        <f aca="true" t="shared" si="5" ref="I15:I35">G15+H15</f>
        <v>0</v>
      </c>
      <c r="J15" s="25">
        <f t="shared" si="3"/>
        <v>0</v>
      </c>
      <c r="K15" s="25">
        <f t="shared" si="3"/>
        <v>0</v>
      </c>
      <c r="L15" s="25">
        <f t="shared" si="3"/>
        <v>0</v>
      </c>
    </row>
    <row r="16" spans="1:12" ht="12.75">
      <c r="A16" s="267"/>
      <c r="B16" s="277"/>
      <c r="C16" s="3" t="s">
        <v>5</v>
      </c>
      <c r="D16" s="25">
        <v>0</v>
      </c>
      <c r="E16" s="25">
        <v>0</v>
      </c>
      <c r="F16" s="25">
        <f t="shared" si="4"/>
        <v>0</v>
      </c>
      <c r="G16" s="25">
        <v>0</v>
      </c>
      <c r="H16" s="25">
        <v>0</v>
      </c>
      <c r="I16" s="25">
        <f t="shared" si="5"/>
        <v>0</v>
      </c>
      <c r="J16" s="25">
        <v>0</v>
      </c>
      <c r="K16" s="25">
        <v>0</v>
      </c>
      <c r="L16" s="25">
        <v>0</v>
      </c>
    </row>
    <row r="17" spans="1:12" ht="12.75">
      <c r="A17" s="267"/>
      <c r="B17" s="278"/>
      <c r="C17" s="3" t="s">
        <v>103</v>
      </c>
      <c r="D17" s="25">
        <v>0</v>
      </c>
      <c r="E17" s="25">
        <v>0</v>
      </c>
      <c r="F17" s="25">
        <f t="shared" si="4"/>
        <v>0</v>
      </c>
      <c r="G17" s="25">
        <v>0</v>
      </c>
      <c r="H17" s="25">
        <v>0</v>
      </c>
      <c r="I17" s="25">
        <f t="shared" si="5"/>
        <v>0</v>
      </c>
      <c r="J17" s="25">
        <v>0</v>
      </c>
      <c r="K17" s="25">
        <v>0</v>
      </c>
      <c r="L17" s="25">
        <v>0</v>
      </c>
    </row>
    <row r="18" spans="1:12" ht="12.75">
      <c r="A18" s="267"/>
      <c r="B18" s="276" t="s">
        <v>60</v>
      </c>
      <c r="C18" s="3" t="s">
        <v>4</v>
      </c>
      <c r="D18" s="96">
        <v>100</v>
      </c>
      <c r="E18" s="96">
        <v>270</v>
      </c>
      <c r="F18" s="25">
        <f t="shared" si="4"/>
        <v>370</v>
      </c>
      <c r="G18" s="25">
        <v>0</v>
      </c>
      <c r="H18" s="25">
        <v>0</v>
      </c>
      <c r="I18" s="25">
        <f t="shared" si="5"/>
        <v>0</v>
      </c>
      <c r="J18" s="25">
        <f>G18/D18*100</f>
        <v>0</v>
      </c>
      <c r="K18" s="25">
        <f>H18/E18*100</f>
        <v>0</v>
      </c>
      <c r="L18" s="25">
        <f>I18/F18*100</f>
        <v>0</v>
      </c>
    </row>
    <row r="19" spans="1:12" ht="9.75" customHeight="1">
      <c r="A19" s="267"/>
      <c r="B19" s="277"/>
      <c r="C19" s="3" t="s">
        <v>5</v>
      </c>
      <c r="D19" s="96">
        <v>0</v>
      </c>
      <c r="E19" s="96">
        <v>0</v>
      </c>
      <c r="F19" s="25">
        <f t="shared" si="4"/>
        <v>0</v>
      </c>
      <c r="G19" s="25">
        <v>0</v>
      </c>
      <c r="H19" s="25">
        <v>0</v>
      </c>
      <c r="I19" s="25">
        <f t="shared" si="5"/>
        <v>0</v>
      </c>
      <c r="J19" s="25">
        <v>0</v>
      </c>
      <c r="K19" s="25">
        <v>0</v>
      </c>
      <c r="L19" s="25">
        <v>0</v>
      </c>
    </row>
    <row r="20" spans="1:12" ht="9.75" customHeight="1">
      <c r="A20" s="267"/>
      <c r="B20" s="278"/>
      <c r="C20" s="3" t="s">
        <v>103</v>
      </c>
      <c r="D20" s="96">
        <v>0</v>
      </c>
      <c r="E20" s="96">
        <v>0</v>
      </c>
      <c r="F20" s="25">
        <f t="shared" si="4"/>
        <v>0</v>
      </c>
      <c r="G20" s="25">
        <v>0</v>
      </c>
      <c r="H20" s="25">
        <v>0</v>
      </c>
      <c r="I20" s="25">
        <f t="shared" si="5"/>
        <v>0</v>
      </c>
      <c r="J20" s="25">
        <v>0</v>
      </c>
      <c r="K20" s="25">
        <v>0</v>
      </c>
      <c r="L20" s="25">
        <v>0</v>
      </c>
    </row>
    <row r="21" spans="1:12" ht="10.5" customHeight="1">
      <c r="A21" s="267"/>
      <c r="B21" s="276" t="s">
        <v>241</v>
      </c>
      <c r="C21" s="3" t="s">
        <v>4</v>
      </c>
      <c r="D21" s="96">
        <v>0</v>
      </c>
      <c r="E21" s="96">
        <v>0</v>
      </c>
      <c r="F21" s="25">
        <f t="shared" si="4"/>
        <v>0</v>
      </c>
      <c r="G21" s="25">
        <v>0</v>
      </c>
      <c r="H21" s="25">
        <v>0</v>
      </c>
      <c r="I21" s="25">
        <f t="shared" si="5"/>
        <v>0</v>
      </c>
      <c r="J21" s="25">
        <v>0</v>
      </c>
      <c r="K21" s="25">
        <v>0</v>
      </c>
      <c r="L21" s="25">
        <v>0</v>
      </c>
    </row>
    <row r="22" spans="1:12" ht="10.5" customHeight="1">
      <c r="A22" s="267"/>
      <c r="B22" s="277"/>
      <c r="C22" s="3" t="s">
        <v>5</v>
      </c>
      <c r="D22" s="25">
        <v>0</v>
      </c>
      <c r="E22" s="25">
        <v>0</v>
      </c>
      <c r="F22" s="25">
        <f t="shared" si="4"/>
        <v>0</v>
      </c>
      <c r="G22" s="25">
        <v>0</v>
      </c>
      <c r="H22" s="25">
        <v>0</v>
      </c>
      <c r="I22" s="25">
        <f t="shared" si="5"/>
        <v>0</v>
      </c>
      <c r="J22" s="25">
        <v>0</v>
      </c>
      <c r="K22" s="25">
        <v>0</v>
      </c>
      <c r="L22" s="25">
        <v>0</v>
      </c>
    </row>
    <row r="23" spans="1:12" ht="12.75">
      <c r="A23" s="267"/>
      <c r="B23" s="278"/>
      <c r="C23" s="3" t="s">
        <v>103</v>
      </c>
      <c r="D23" s="25">
        <v>0</v>
      </c>
      <c r="E23" s="25">
        <v>0</v>
      </c>
      <c r="F23" s="25">
        <f t="shared" si="4"/>
        <v>0</v>
      </c>
      <c r="G23" s="25">
        <v>0</v>
      </c>
      <c r="H23" s="25">
        <v>0</v>
      </c>
      <c r="I23" s="25">
        <f t="shared" si="5"/>
        <v>0</v>
      </c>
      <c r="J23" s="25">
        <v>0</v>
      </c>
      <c r="K23" s="25">
        <v>0</v>
      </c>
      <c r="L23" s="25">
        <v>0</v>
      </c>
    </row>
    <row r="24" spans="1:12" ht="11.25" customHeight="1">
      <c r="A24" s="267"/>
      <c r="B24" s="276" t="s">
        <v>244</v>
      </c>
      <c r="C24" s="3" t="s">
        <v>4</v>
      </c>
      <c r="D24" s="25">
        <v>0</v>
      </c>
      <c r="E24" s="25">
        <v>0</v>
      </c>
      <c r="F24" s="25">
        <f t="shared" si="4"/>
        <v>0</v>
      </c>
      <c r="G24" s="25">
        <v>0</v>
      </c>
      <c r="H24" s="25">
        <v>0</v>
      </c>
      <c r="I24" s="25">
        <f t="shared" si="5"/>
        <v>0</v>
      </c>
      <c r="J24" s="25">
        <v>0</v>
      </c>
      <c r="K24" s="25">
        <v>0</v>
      </c>
      <c r="L24" s="25">
        <v>0</v>
      </c>
    </row>
    <row r="25" spans="1:12" ht="12" customHeight="1">
      <c r="A25" s="267"/>
      <c r="B25" s="277"/>
      <c r="C25" s="3" t="s">
        <v>5</v>
      </c>
      <c r="D25" s="25">
        <v>0</v>
      </c>
      <c r="E25" s="25">
        <v>0</v>
      </c>
      <c r="F25" s="25">
        <f t="shared" si="4"/>
        <v>0</v>
      </c>
      <c r="G25" s="25">
        <v>0</v>
      </c>
      <c r="H25" s="25">
        <v>0</v>
      </c>
      <c r="I25" s="25">
        <f t="shared" si="5"/>
        <v>0</v>
      </c>
      <c r="J25" s="25">
        <v>0</v>
      </c>
      <c r="K25" s="25">
        <v>0</v>
      </c>
      <c r="L25" s="25">
        <v>0</v>
      </c>
    </row>
    <row r="26" spans="1:12" ht="12" customHeight="1">
      <c r="A26" s="267"/>
      <c r="B26" s="278"/>
      <c r="C26" s="3" t="s">
        <v>103</v>
      </c>
      <c r="D26" s="25">
        <v>0</v>
      </c>
      <c r="E26" s="25">
        <v>0</v>
      </c>
      <c r="F26" s="25">
        <f t="shared" si="4"/>
        <v>0</v>
      </c>
      <c r="G26" s="25">
        <v>0</v>
      </c>
      <c r="H26" s="25">
        <v>0</v>
      </c>
      <c r="I26" s="25">
        <f t="shared" si="5"/>
        <v>0</v>
      </c>
      <c r="J26" s="25">
        <v>0</v>
      </c>
      <c r="K26" s="25">
        <v>0</v>
      </c>
      <c r="L26" s="25">
        <v>0</v>
      </c>
    </row>
    <row r="27" spans="1:12" ht="11.25" customHeight="1">
      <c r="A27" s="267"/>
      <c r="B27" s="269" t="s">
        <v>245</v>
      </c>
      <c r="C27" s="3" t="s">
        <v>4</v>
      </c>
      <c r="D27" s="25">
        <v>0</v>
      </c>
      <c r="E27" s="25">
        <v>0</v>
      </c>
      <c r="F27" s="25">
        <f t="shared" si="4"/>
        <v>0</v>
      </c>
      <c r="G27" s="25">
        <v>0</v>
      </c>
      <c r="H27" s="25">
        <v>0</v>
      </c>
      <c r="I27" s="25">
        <f t="shared" si="5"/>
        <v>0</v>
      </c>
      <c r="J27" s="25">
        <v>0</v>
      </c>
      <c r="K27" s="25">
        <v>0</v>
      </c>
      <c r="L27" s="25">
        <v>0</v>
      </c>
    </row>
    <row r="28" spans="1:12" ht="11.25" customHeight="1">
      <c r="A28" s="267"/>
      <c r="B28" s="270"/>
      <c r="C28" s="3" t="s">
        <v>5</v>
      </c>
      <c r="D28" s="25">
        <v>0</v>
      </c>
      <c r="E28" s="25">
        <v>0</v>
      </c>
      <c r="F28" s="25">
        <f t="shared" si="4"/>
        <v>0</v>
      </c>
      <c r="G28" s="25">
        <v>0</v>
      </c>
      <c r="H28" s="25">
        <v>0</v>
      </c>
      <c r="I28" s="25">
        <f t="shared" si="5"/>
        <v>0</v>
      </c>
      <c r="J28" s="25">
        <v>0</v>
      </c>
      <c r="K28" s="25">
        <v>0</v>
      </c>
      <c r="L28" s="25">
        <v>0</v>
      </c>
    </row>
    <row r="29" spans="1:12" ht="11.25" customHeight="1">
      <c r="A29" s="267"/>
      <c r="B29" s="271"/>
      <c r="C29" s="3" t="s">
        <v>103</v>
      </c>
      <c r="D29" s="25">
        <v>0</v>
      </c>
      <c r="E29" s="25">
        <v>0</v>
      </c>
      <c r="F29" s="25">
        <f t="shared" si="4"/>
        <v>0</v>
      </c>
      <c r="G29" s="25">
        <v>0</v>
      </c>
      <c r="H29" s="25">
        <v>0</v>
      </c>
      <c r="I29" s="25">
        <f t="shared" si="5"/>
        <v>0</v>
      </c>
      <c r="J29" s="25">
        <v>0</v>
      </c>
      <c r="K29" s="25">
        <v>0</v>
      </c>
      <c r="L29" s="25">
        <v>0</v>
      </c>
    </row>
    <row r="30" spans="1:12" ht="10.5" customHeight="1">
      <c r="A30" s="267"/>
      <c r="B30" s="269" t="s">
        <v>61</v>
      </c>
      <c r="C30" s="3" t="s">
        <v>4</v>
      </c>
      <c r="D30" s="25">
        <v>0</v>
      </c>
      <c r="E30" s="25">
        <v>0</v>
      </c>
      <c r="F30" s="25">
        <f t="shared" si="4"/>
        <v>0</v>
      </c>
      <c r="G30" s="25">
        <v>0</v>
      </c>
      <c r="H30" s="25">
        <v>0</v>
      </c>
      <c r="I30" s="25">
        <f t="shared" si="5"/>
        <v>0</v>
      </c>
      <c r="J30" s="25">
        <v>0</v>
      </c>
      <c r="K30" s="25">
        <v>0</v>
      </c>
      <c r="L30" s="25">
        <v>0</v>
      </c>
    </row>
    <row r="31" spans="1:12" ht="9.75" customHeight="1">
      <c r="A31" s="267"/>
      <c r="B31" s="270"/>
      <c r="C31" s="3" t="s">
        <v>5</v>
      </c>
      <c r="D31" s="25">
        <v>0</v>
      </c>
      <c r="E31" s="25">
        <v>0</v>
      </c>
      <c r="F31" s="25">
        <f t="shared" si="4"/>
        <v>0</v>
      </c>
      <c r="G31" s="25">
        <v>0</v>
      </c>
      <c r="H31" s="25">
        <v>0</v>
      </c>
      <c r="I31" s="25">
        <f t="shared" si="5"/>
        <v>0</v>
      </c>
      <c r="J31" s="25">
        <v>0</v>
      </c>
      <c r="K31" s="25">
        <v>0</v>
      </c>
      <c r="L31" s="25">
        <v>0</v>
      </c>
    </row>
    <row r="32" spans="1:12" ht="12" customHeight="1">
      <c r="A32" s="267"/>
      <c r="B32" s="271"/>
      <c r="C32" s="3" t="s">
        <v>103</v>
      </c>
      <c r="D32" s="25">
        <v>0</v>
      </c>
      <c r="E32" s="25">
        <v>0</v>
      </c>
      <c r="F32" s="25">
        <f t="shared" si="4"/>
        <v>0</v>
      </c>
      <c r="G32" s="25">
        <v>0</v>
      </c>
      <c r="H32" s="25">
        <v>0</v>
      </c>
      <c r="I32" s="25">
        <f t="shared" si="5"/>
        <v>0</v>
      </c>
      <c r="J32" s="25">
        <v>0</v>
      </c>
      <c r="K32" s="25">
        <v>0</v>
      </c>
      <c r="L32" s="25">
        <v>0</v>
      </c>
    </row>
    <row r="33" spans="1:12" ht="10.5" customHeight="1">
      <c r="A33" s="267"/>
      <c r="B33" s="276" t="s">
        <v>246</v>
      </c>
      <c r="C33" s="3" t="s">
        <v>4</v>
      </c>
      <c r="D33" s="25">
        <v>0</v>
      </c>
      <c r="E33" s="25">
        <v>0</v>
      </c>
      <c r="F33" s="25">
        <f t="shared" si="4"/>
        <v>0</v>
      </c>
      <c r="G33" s="25">
        <v>0</v>
      </c>
      <c r="H33" s="25">
        <v>0</v>
      </c>
      <c r="I33" s="25">
        <f t="shared" si="5"/>
        <v>0</v>
      </c>
      <c r="J33" s="25">
        <v>0</v>
      </c>
      <c r="K33" s="25">
        <v>0</v>
      </c>
      <c r="L33" s="25">
        <v>0</v>
      </c>
    </row>
    <row r="34" spans="1:12" ht="10.5" customHeight="1">
      <c r="A34" s="267"/>
      <c r="B34" s="277"/>
      <c r="C34" s="3" t="s">
        <v>5</v>
      </c>
      <c r="D34" s="25">
        <v>0</v>
      </c>
      <c r="E34" s="25">
        <v>0</v>
      </c>
      <c r="F34" s="25">
        <f t="shared" si="4"/>
        <v>0</v>
      </c>
      <c r="G34" s="25">
        <v>0</v>
      </c>
      <c r="H34" s="25">
        <v>0</v>
      </c>
      <c r="I34" s="25">
        <f t="shared" si="5"/>
        <v>0</v>
      </c>
      <c r="J34" s="25">
        <v>0</v>
      </c>
      <c r="K34" s="25">
        <v>0</v>
      </c>
      <c r="L34" s="25">
        <v>0</v>
      </c>
    </row>
    <row r="35" spans="1:12" ht="11.25" customHeight="1">
      <c r="A35" s="268"/>
      <c r="B35" s="278"/>
      <c r="C35" s="3" t="s">
        <v>103</v>
      </c>
      <c r="D35" s="25">
        <v>0</v>
      </c>
      <c r="E35" s="25">
        <v>0</v>
      </c>
      <c r="F35" s="25">
        <f t="shared" si="4"/>
        <v>0</v>
      </c>
      <c r="G35" s="25">
        <v>0</v>
      </c>
      <c r="H35" s="25">
        <v>0</v>
      </c>
      <c r="I35" s="25">
        <f t="shared" si="5"/>
        <v>0</v>
      </c>
      <c r="J35" s="25">
        <v>0</v>
      </c>
      <c r="K35" s="25">
        <v>0</v>
      </c>
      <c r="L35" s="25">
        <v>0</v>
      </c>
    </row>
    <row r="36" spans="1:12" ht="12.75">
      <c r="A36" s="273" t="s">
        <v>250</v>
      </c>
      <c r="B36" s="274"/>
      <c r="C36" s="275"/>
      <c r="D36" s="57">
        <f aca="true" t="shared" si="6" ref="D36:I36">SUM(D15:D35)</f>
        <v>178</v>
      </c>
      <c r="E36" s="57">
        <f t="shared" si="6"/>
        <v>350</v>
      </c>
      <c r="F36" s="57">
        <f t="shared" si="6"/>
        <v>528</v>
      </c>
      <c r="G36" s="57">
        <f t="shared" si="6"/>
        <v>0</v>
      </c>
      <c r="H36" s="57">
        <f t="shared" si="6"/>
        <v>0</v>
      </c>
      <c r="I36" s="57">
        <f t="shared" si="6"/>
        <v>0</v>
      </c>
      <c r="J36" s="58">
        <f>G36/D36*100</f>
        <v>0</v>
      </c>
      <c r="K36" s="140">
        <f>H36/E36*100</f>
        <v>0</v>
      </c>
      <c r="L36" s="58">
        <f>I36/F36*100</f>
        <v>0</v>
      </c>
    </row>
    <row r="37" spans="1:12" ht="12.75">
      <c r="A37" s="266" t="s">
        <v>151</v>
      </c>
      <c r="B37" s="276" t="s">
        <v>62</v>
      </c>
      <c r="C37" s="3" t="s">
        <v>4</v>
      </c>
      <c r="D37" s="35">
        <v>0</v>
      </c>
      <c r="E37" s="25">
        <v>0</v>
      </c>
      <c r="F37" s="25">
        <f aca="true" t="shared" si="7" ref="F37:F48">D37+E37</f>
        <v>0</v>
      </c>
      <c r="G37" s="25">
        <v>0</v>
      </c>
      <c r="H37" s="25">
        <v>0</v>
      </c>
      <c r="I37" s="25">
        <f aca="true" t="shared" si="8" ref="I37:I48">G37+H37</f>
        <v>0</v>
      </c>
      <c r="J37" s="25">
        <v>0</v>
      </c>
      <c r="K37" s="25">
        <v>0</v>
      </c>
      <c r="L37" s="25">
        <v>0</v>
      </c>
    </row>
    <row r="38" spans="1:12" ht="12" customHeight="1">
      <c r="A38" s="267"/>
      <c r="B38" s="277"/>
      <c r="C38" s="3" t="s">
        <v>5</v>
      </c>
      <c r="D38" s="96">
        <v>0</v>
      </c>
      <c r="E38" s="96">
        <v>0</v>
      </c>
      <c r="F38" s="25">
        <f t="shared" si="7"/>
        <v>0</v>
      </c>
      <c r="G38" s="25">
        <v>0</v>
      </c>
      <c r="H38" s="25">
        <v>0</v>
      </c>
      <c r="I38" s="25">
        <f t="shared" si="8"/>
        <v>0</v>
      </c>
      <c r="J38" s="25">
        <v>0</v>
      </c>
      <c r="K38" s="25">
        <v>0</v>
      </c>
      <c r="L38" s="25">
        <v>0</v>
      </c>
    </row>
    <row r="39" spans="1:12" ht="10.5" customHeight="1">
      <c r="A39" s="267"/>
      <c r="B39" s="278"/>
      <c r="C39" s="3" t="s">
        <v>103</v>
      </c>
      <c r="D39" s="96">
        <v>0</v>
      </c>
      <c r="E39" s="96">
        <v>0</v>
      </c>
      <c r="F39" s="25">
        <f t="shared" si="7"/>
        <v>0</v>
      </c>
      <c r="G39" s="25">
        <v>0</v>
      </c>
      <c r="H39" s="25">
        <v>0</v>
      </c>
      <c r="I39" s="25">
        <f t="shared" si="8"/>
        <v>0</v>
      </c>
      <c r="J39" s="25">
        <v>0</v>
      </c>
      <c r="K39" s="25">
        <v>0</v>
      </c>
      <c r="L39" s="25">
        <v>0</v>
      </c>
    </row>
    <row r="40" spans="1:12" ht="12" customHeight="1">
      <c r="A40" s="267"/>
      <c r="B40" s="276" t="s">
        <v>63</v>
      </c>
      <c r="C40" s="3" t="s">
        <v>4</v>
      </c>
      <c r="D40" s="96">
        <v>0</v>
      </c>
      <c r="E40" s="96">
        <v>0</v>
      </c>
      <c r="F40" s="25">
        <f t="shared" si="7"/>
        <v>0</v>
      </c>
      <c r="G40" s="25">
        <v>0</v>
      </c>
      <c r="H40" s="25">
        <v>0</v>
      </c>
      <c r="I40" s="25">
        <f t="shared" si="8"/>
        <v>0</v>
      </c>
      <c r="J40" s="25">
        <v>0</v>
      </c>
      <c r="K40" s="25">
        <v>0</v>
      </c>
      <c r="L40" s="25">
        <v>0</v>
      </c>
    </row>
    <row r="41" spans="1:12" ht="10.5" customHeight="1">
      <c r="A41" s="267"/>
      <c r="B41" s="277"/>
      <c r="C41" s="3" t="s">
        <v>5</v>
      </c>
      <c r="D41" s="96">
        <v>0</v>
      </c>
      <c r="E41" s="96">
        <v>0</v>
      </c>
      <c r="F41" s="25">
        <f t="shared" si="7"/>
        <v>0</v>
      </c>
      <c r="G41" s="25">
        <v>0</v>
      </c>
      <c r="H41" s="25">
        <v>0</v>
      </c>
      <c r="I41" s="25">
        <f t="shared" si="8"/>
        <v>0</v>
      </c>
      <c r="J41" s="25">
        <v>0</v>
      </c>
      <c r="K41" s="25">
        <v>0</v>
      </c>
      <c r="L41" s="25">
        <v>0</v>
      </c>
    </row>
    <row r="42" spans="1:12" ht="10.5" customHeight="1">
      <c r="A42" s="267"/>
      <c r="B42" s="278"/>
      <c r="C42" s="3" t="s">
        <v>103</v>
      </c>
      <c r="D42" s="96">
        <v>0</v>
      </c>
      <c r="E42" s="96">
        <v>0</v>
      </c>
      <c r="F42" s="25">
        <f t="shared" si="7"/>
        <v>0</v>
      </c>
      <c r="G42" s="25">
        <v>0</v>
      </c>
      <c r="H42" s="25">
        <v>0</v>
      </c>
      <c r="I42" s="25">
        <f t="shared" si="8"/>
        <v>0</v>
      </c>
      <c r="J42" s="25">
        <v>0</v>
      </c>
      <c r="K42" s="25">
        <v>0</v>
      </c>
      <c r="L42" s="25">
        <v>0</v>
      </c>
    </row>
    <row r="43" spans="1:12" ht="11.25" customHeight="1">
      <c r="A43" s="267"/>
      <c r="B43" s="78"/>
      <c r="C43" s="3" t="s">
        <v>4</v>
      </c>
      <c r="D43" s="25">
        <v>0</v>
      </c>
      <c r="E43" s="25">
        <v>0</v>
      </c>
      <c r="F43" s="25">
        <f t="shared" si="7"/>
        <v>0</v>
      </c>
      <c r="G43" s="25">
        <v>0</v>
      </c>
      <c r="H43" s="25">
        <v>0</v>
      </c>
      <c r="I43" s="25">
        <f t="shared" si="8"/>
        <v>0</v>
      </c>
      <c r="J43" s="25">
        <v>0</v>
      </c>
      <c r="K43" s="25">
        <v>0</v>
      </c>
      <c r="L43" s="25">
        <v>0</v>
      </c>
    </row>
    <row r="44" spans="1:12" ht="11.25" customHeight="1">
      <c r="A44" s="267"/>
      <c r="B44" s="78" t="s">
        <v>247</v>
      </c>
      <c r="C44" s="3" t="s">
        <v>5</v>
      </c>
      <c r="D44" s="25">
        <v>0</v>
      </c>
      <c r="E44" s="25">
        <v>0</v>
      </c>
      <c r="F44" s="25">
        <f t="shared" si="7"/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</row>
    <row r="45" spans="1:12" ht="11.25" customHeight="1">
      <c r="A45" s="267"/>
      <c r="B45" s="78"/>
      <c r="C45" s="3" t="s">
        <v>103</v>
      </c>
      <c r="D45" s="25">
        <v>0</v>
      </c>
      <c r="E45" s="25">
        <v>0</v>
      </c>
      <c r="F45" s="25">
        <f t="shared" si="7"/>
        <v>0</v>
      </c>
      <c r="G45" s="25">
        <v>0</v>
      </c>
      <c r="H45" s="25">
        <v>0</v>
      </c>
      <c r="I45" s="25">
        <f t="shared" si="8"/>
        <v>0</v>
      </c>
      <c r="J45" s="25">
        <v>0</v>
      </c>
      <c r="K45" s="25">
        <v>0</v>
      </c>
      <c r="L45" s="25">
        <v>0</v>
      </c>
    </row>
    <row r="46" spans="1:12" ht="12" customHeight="1">
      <c r="A46" s="267"/>
      <c r="B46" s="276" t="s">
        <v>248</v>
      </c>
      <c r="C46" s="3" t="s">
        <v>4</v>
      </c>
      <c r="D46" s="96">
        <v>0</v>
      </c>
      <c r="E46" s="96">
        <v>0</v>
      </c>
      <c r="F46" s="25">
        <f t="shared" si="7"/>
        <v>0</v>
      </c>
      <c r="G46" s="25">
        <v>0</v>
      </c>
      <c r="H46" s="25">
        <v>0</v>
      </c>
      <c r="I46" s="25">
        <f t="shared" si="8"/>
        <v>0</v>
      </c>
      <c r="J46" s="25">
        <v>0</v>
      </c>
      <c r="K46" s="25">
        <v>0</v>
      </c>
      <c r="L46" s="25">
        <v>0</v>
      </c>
    </row>
    <row r="47" spans="1:12" ht="10.5" customHeight="1">
      <c r="A47" s="267"/>
      <c r="B47" s="277"/>
      <c r="C47" s="3" t="s">
        <v>5</v>
      </c>
      <c r="D47" s="96">
        <v>0</v>
      </c>
      <c r="E47" s="96">
        <v>0</v>
      </c>
      <c r="F47" s="25">
        <f t="shared" si="7"/>
        <v>0</v>
      </c>
      <c r="G47" s="25">
        <v>0</v>
      </c>
      <c r="H47" s="25">
        <v>0</v>
      </c>
      <c r="I47" s="25">
        <f t="shared" si="8"/>
        <v>0</v>
      </c>
      <c r="J47" s="25">
        <v>0</v>
      </c>
      <c r="K47" s="25">
        <v>0</v>
      </c>
      <c r="L47" s="25">
        <v>0</v>
      </c>
    </row>
    <row r="48" spans="1:12" ht="10.5" customHeight="1">
      <c r="A48" s="268"/>
      <c r="B48" s="278"/>
      <c r="C48" s="3" t="s">
        <v>103</v>
      </c>
      <c r="D48" s="96">
        <v>0</v>
      </c>
      <c r="E48" s="96">
        <v>0</v>
      </c>
      <c r="F48" s="25">
        <f t="shared" si="7"/>
        <v>0</v>
      </c>
      <c r="G48" s="25">
        <v>0</v>
      </c>
      <c r="H48" s="25">
        <v>0</v>
      </c>
      <c r="I48" s="25">
        <f t="shared" si="8"/>
        <v>0</v>
      </c>
      <c r="J48" s="25">
        <v>0</v>
      </c>
      <c r="K48" s="25">
        <v>0</v>
      </c>
      <c r="L48" s="25">
        <v>0</v>
      </c>
    </row>
    <row r="49" spans="1:12" ht="12.75">
      <c r="A49" s="273" t="s">
        <v>250</v>
      </c>
      <c r="B49" s="274"/>
      <c r="C49" s="275"/>
      <c r="D49" s="57">
        <f aca="true" t="shared" si="9" ref="D49:I49">SUM(D37:D48)</f>
        <v>0</v>
      </c>
      <c r="E49" s="57">
        <f t="shared" si="9"/>
        <v>0</v>
      </c>
      <c r="F49" s="57">
        <f t="shared" si="9"/>
        <v>0</v>
      </c>
      <c r="G49" s="57">
        <f t="shared" si="9"/>
        <v>0</v>
      </c>
      <c r="H49" s="57">
        <f t="shared" si="9"/>
        <v>0</v>
      </c>
      <c r="I49" s="57">
        <f t="shared" si="9"/>
        <v>0</v>
      </c>
      <c r="J49" s="58">
        <v>0</v>
      </c>
      <c r="K49" s="140">
        <v>0</v>
      </c>
      <c r="L49" s="58">
        <v>0</v>
      </c>
    </row>
    <row r="50" spans="1:12" ht="12.75">
      <c r="A50" s="310" t="s">
        <v>152</v>
      </c>
      <c r="B50" s="276" t="s">
        <v>241</v>
      </c>
      <c r="C50" s="3" t="s">
        <v>4</v>
      </c>
      <c r="D50" s="25">
        <v>0</v>
      </c>
      <c r="E50" s="25">
        <v>0</v>
      </c>
      <c r="F50" s="25">
        <f aca="true" t="shared" si="10" ref="F50:F55">D50+E50</f>
        <v>0</v>
      </c>
      <c r="G50" s="25">
        <v>0</v>
      </c>
      <c r="H50" s="25">
        <v>0</v>
      </c>
      <c r="I50" s="25">
        <f aca="true" t="shared" si="11" ref="I50:I55">G50+H50</f>
        <v>0</v>
      </c>
      <c r="J50" s="25">
        <v>0</v>
      </c>
      <c r="K50" s="25">
        <v>0</v>
      </c>
      <c r="L50" s="25">
        <v>0</v>
      </c>
    </row>
    <row r="51" spans="1:12" ht="12.75">
      <c r="A51" s="311"/>
      <c r="B51" s="277"/>
      <c r="C51" s="3" t="s">
        <v>5</v>
      </c>
      <c r="D51" s="25">
        <v>0</v>
      </c>
      <c r="E51" s="25">
        <v>0</v>
      </c>
      <c r="F51" s="25">
        <f t="shared" si="10"/>
        <v>0</v>
      </c>
      <c r="G51" s="25">
        <v>0</v>
      </c>
      <c r="H51" s="25">
        <v>0</v>
      </c>
      <c r="I51" s="25">
        <f t="shared" si="11"/>
        <v>0</v>
      </c>
      <c r="J51" s="25">
        <v>0</v>
      </c>
      <c r="K51" s="25">
        <v>0</v>
      </c>
      <c r="L51" s="25">
        <v>0</v>
      </c>
    </row>
    <row r="52" spans="1:12" ht="12.75">
      <c r="A52" s="311"/>
      <c r="B52" s="278"/>
      <c r="C52" s="3" t="s">
        <v>103</v>
      </c>
      <c r="D52" s="25">
        <v>0</v>
      </c>
      <c r="E52" s="25">
        <v>0</v>
      </c>
      <c r="F52" s="25">
        <f t="shared" si="10"/>
        <v>0</v>
      </c>
      <c r="G52" s="25">
        <v>0</v>
      </c>
      <c r="H52" s="25">
        <v>0</v>
      </c>
      <c r="I52" s="25">
        <f t="shared" si="11"/>
        <v>0</v>
      </c>
      <c r="J52" s="25">
        <v>0</v>
      </c>
      <c r="K52" s="25">
        <v>0</v>
      </c>
      <c r="L52" s="25">
        <v>0</v>
      </c>
    </row>
    <row r="53" spans="1:12" ht="12.75">
      <c r="A53" s="311"/>
      <c r="B53" s="276" t="s">
        <v>247</v>
      </c>
      <c r="C53" s="3" t="s">
        <v>4</v>
      </c>
      <c r="D53" s="25">
        <v>0</v>
      </c>
      <c r="E53" s="25">
        <v>0</v>
      </c>
      <c r="F53" s="25">
        <f t="shared" si="10"/>
        <v>0</v>
      </c>
      <c r="G53" s="25">
        <v>0</v>
      </c>
      <c r="H53" s="25">
        <v>0</v>
      </c>
      <c r="I53" s="25">
        <f t="shared" si="11"/>
        <v>0</v>
      </c>
      <c r="J53" s="25">
        <v>0</v>
      </c>
      <c r="K53" s="25">
        <v>0</v>
      </c>
      <c r="L53" s="25">
        <v>0</v>
      </c>
    </row>
    <row r="54" spans="1:12" ht="12.75">
      <c r="A54" s="311"/>
      <c r="B54" s="277"/>
      <c r="C54" s="3" t="s">
        <v>5</v>
      </c>
      <c r="D54" s="25">
        <v>0</v>
      </c>
      <c r="E54" s="25">
        <v>0</v>
      </c>
      <c r="F54" s="25">
        <f t="shared" si="10"/>
        <v>0</v>
      </c>
      <c r="G54" s="25">
        <v>0</v>
      </c>
      <c r="H54" s="25">
        <v>0</v>
      </c>
      <c r="I54" s="25">
        <f t="shared" si="11"/>
        <v>0</v>
      </c>
      <c r="J54" s="25">
        <v>0</v>
      </c>
      <c r="K54" s="25">
        <v>0</v>
      </c>
      <c r="L54" s="25">
        <v>0</v>
      </c>
    </row>
    <row r="55" spans="1:12" ht="12.75">
      <c r="A55" s="311"/>
      <c r="B55" s="278"/>
      <c r="C55" s="3" t="s">
        <v>103</v>
      </c>
      <c r="D55" s="25">
        <v>0</v>
      </c>
      <c r="E55" s="25">
        <v>0</v>
      </c>
      <c r="F55" s="25">
        <f t="shared" si="10"/>
        <v>0</v>
      </c>
      <c r="G55" s="25">
        <v>0</v>
      </c>
      <c r="H55" s="25">
        <v>0</v>
      </c>
      <c r="I55" s="25">
        <f t="shared" si="11"/>
        <v>0</v>
      </c>
      <c r="J55" s="25">
        <v>0</v>
      </c>
      <c r="K55" s="25">
        <v>0</v>
      </c>
      <c r="L55" s="25">
        <v>0</v>
      </c>
    </row>
    <row r="56" spans="1:12" ht="12.75">
      <c r="A56" s="311"/>
      <c r="B56" s="77"/>
      <c r="C56" s="3" t="s">
        <v>4</v>
      </c>
      <c r="D56" s="25">
        <v>0</v>
      </c>
      <c r="E56" s="25">
        <v>0</v>
      </c>
      <c r="F56" s="25">
        <f>D56+E56</f>
        <v>0</v>
      </c>
      <c r="G56" s="25">
        <v>0</v>
      </c>
      <c r="H56" s="25">
        <v>0</v>
      </c>
      <c r="I56" s="25">
        <f>G56+H56</f>
        <v>0</v>
      </c>
      <c r="J56" s="25">
        <v>0</v>
      </c>
      <c r="K56" s="25">
        <v>0</v>
      </c>
      <c r="L56" s="25">
        <v>0</v>
      </c>
    </row>
    <row r="57" spans="1:12" ht="12.75">
      <c r="A57" s="311"/>
      <c r="B57" s="78" t="s">
        <v>246</v>
      </c>
      <c r="C57" s="3" t="s">
        <v>5</v>
      </c>
      <c r="D57" s="25">
        <v>0</v>
      </c>
      <c r="E57" s="25">
        <v>0</v>
      </c>
      <c r="F57" s="25">
        <f>D57+E57</f>
        <v>0</v>
      </c>
      <c r="G57" s="25">
        <v>0</v>
      </c>
      <c r="H57" s="25">
        <v>0</v>
      </c>
      <c r="I57" s="25">
        <f>G57+H57</f>
        <v>0</v>
      </c>
      <c r="J57" s="25">
        <v>0</v>
      </c>
      <c r="K57" s="25">
        <v>0</v>
      </c>
      <c r="L57" s="25">
        <v>0</v>
      </c>
    </row>
    <row r="58" spans="1:12" ht="12.75">
      <c r="A58" s="312"/>
      <c r="B58" s="79"/>
      <c r="C58" s="3" t="s">
        <v>103</v>
      </c>
      <c r="D58" s="25">
        <v>0</v>
      </c>
      <c r="E58" s="25">
        <v>0</v>
      </c>
      <c r="F58" s="25">
        <f>D58+E58</f>
        <v>0</v>
      </c>
      <c r="G58" s="25">
        <v>0</v>
      </c>
      <c r="H58" s="25">
        <v>0</v>
      </c>
      <c r="I58" s="25">
        <f>G58+H58</f>
        <v>0</v>
      </c>
      <c r="J58" s="25">
        <v>0</v>
      </c>
      <c r="K58" s="25">
        <v>0</v>
      </c>
      <c r="L58" s="25">
        <v>0</v>
      </c>
    </row>
    <row r="59" spans="1:12" ht="12.75">
      <c r="A59" s="273" t="s">
        <v>250</v>
      </c>
      <c r="B59" s="274"/>
      <c r="C59" s="275"/>
      <c r="D59" s="57">
        <f aca="true" t="shared" si="12" ref="D59:I59">SUM(D50:D58)</f>
        <v>0</v>
      </c>
      <c r="E59" s="57">
        <f t="shared" si="12"/>
        <v>0</v>
      </c>
      <c r="F59" s="57">
        <f t="shared" si="12"/>
        <v>0</v>
      </c>
      <c r="G59" s="57">
        <f t="shared" si="12"/>
        <v>0</v>
      </c>
      <c r="H59" s="57">
        <f t="shared" si="12"/>
        <v>0</v>
      </c>
      <c r="I59" s="57">
        <f t="shared" si="12"/>
        <v>0</v>
      </c>
      <c r="J59" s="58">
        <v>0</v>
      </c>
      <c r="K59" s="140">
        <v>0</v>
      </c>
      <c r="L59" s="58">
        <v>0</v>
      </c>
    </row>
    <row r="60" spans="1:12" ht="12.75">
      <c r="A60" s="279" t="s">
        <v>169</v>
      </c>
      <c r="B60" s="279"/>
      <c r="C60" s="4" t="s">
        <v>4</v>
      </c>
      <c r="D60" s="96">
        <f aca="true" t="shared" si="13" ref="D60:I62">D8+D11+D15+D18+D21+D24+D27+D30+D33+D37+D40+D43+D46+D50+D53+D56</f>
        <v>1578</v>
      </c>
      <c r="E60" s="96">
        <f t="shared" si="13"/>
        <v>1650</v>
      </c>
      <c r="F60" s="96">
        <f t="shared" si="13"/>
        <v>3228</v>
      </c>
      <c r="G60" s="96">
        <f t="shared" si="13"/>
        <v>349</v>
      </c>
      <c r="H60" s="96">
        <f t="shared" si="13"/>
        <v>32</v>
      </c>
      <c r="I60" s="96">
        <f t="shared" si="13"/>
        <v>381</v>
      </c>
      <c r="J60" s="25">
        <f>G60/D60*100</f>
        <v>22.11660329531052</v>
      </c>
      <c r="K60" s="25">
        <f>H60/E60*100</f>
        <v>1.9393939393939394</v>
      </c>
      <c r="L60" s="25">
        <f>I60/F60*100</f>
        <v>11.802973977695167</v>
      </c>
    </row>
    <row r="61" spans="1:12" ht="12.75">
      <c r="A61" s="279"/>
      <c r="B61" s="279"/>
      <c r="C61" s="4" t="s">
        <v>5</v>
      </c>
      <c r="D61" s="96">
        <f t="shared" si="13"/>
        <v>200</v>
      </c>
      <c r="E61" s="96">
        <f t="shared" si="13"/>
        <v>0</v>
      </c>
      <c r="F61" s="96">
        <f t="shared" si="13"/>
        <v>200</v>
      </c>
      <c r="G61" s="96">
        <f t="shared" si="13"/>
        <v>0</v>
      </c>
      <c r="H61" s="96">
        <f t="shared" si="13"/>
        <v>0</v>
      </c>
      <c r="I61" s="96">
        <f t="shared" si="13"/>
        <v>0</v>
      </c>
      <c r="J61" s="25">
        <f>G61/D61*100</f>
        <v>0</v>
      </c>
      <c r="K61" s="25">
        <v>0</v>
      </c>
      <c r="L61" s="25">
        <f>I61/F61*100</f>
        <v>0</v>
      </c>
    </row>
    <row r="62" spans="1:12" ht="12.75">
      <c r="A62" s="279"/>
      <c r="B62" s="279"/>
      <c r="C62" s="4" t="s">
        <v>103</v>
      </c>
      <c r="D62" s="96">
        <f t="shared" si="13"/>
        <v>0</v>
      </c>
      <c r="E62" s="96">
        <f t="shared" si="13"/>
        <v>0</v>
      </c>
      <c r="F62" s="96">
        <f t="shared" si="13"/>
        <v>0</v>
      </c>
      <c r="G62" s="96">
        <f t="shared" si="13"/>
        <v>0</v>
      </c>
      <c r="H62" s="96">
        <f t="shared" si="13"/>
        <v>0</v>
      </c>
      <c r="I62" s="96">
        <f t="shared" si="13"/>
        <v>0</v>
      </c>
      <c r="J62" s="25">
        <v>0</v>
      </c>
      <c r="K62" s="25">
        <v>0</v>
      </c>
      <c r="L62" s="25">
        <v>0</v>
      </c>
    </row>
  </sheetData>
  <sheetProtection/>
  <mergeCells count="35">
    <mergeCell ref="A1:C1"/>
    <mergeCell ref="A2:B2"/>
    <mergeCell ref="D2:H2"/>
    <mergeCell ref="A3:L3"/>
    <mergeCell ref="E4:G4"/>
    <mergeCell ref="J4:L4"/>
    <mergeCell ref="A5:A6"/>
    <mergeCell ref="B5:B6"/>
    <mergeCell ref="C5:C6"/>
    <mergeCell ref="D5:F5"/>
    <mergeCell ref="G5:I5"/>
    <mergeCell ref="J5:L5"/>
    <mergeCell ref="A8:A13"/>
    <mergeCell ref="B8:B10"/>
    <mergeCell ref="B11:B13"/>
    <mergeCell ref="A14:C14"/>
    <mergeCell ref="A15:A35"/>
    <mergeCell ref="B15:B17"/>
    <mergeCell ref="B18:B20"/>
    <mergeCell ref="B21:B23"/>
    <mergeCell ref="B24:B26"/>
    <mergeCell ref="B27:B29"/>
    <mergeCell ref="B30:B32"/>
    <mergeCell ref="B33:B35"/>
    <mergeCell ref="A36:C36"/>
    <mergeCell ref="A37:A48"/>
    <mergeCell ref="B37:B39"/>
    <mergeCell ref="B40:B42"/>
    <mergeCell ref="B46:B48"/>
    <mergeCell ref="A49:C49"/>
    <mergeCell ref="A50:A58"/>
    <mergeCell ref="B50:B52"/>
    <mergeCell ref="B53:B55"/>
    <mergeCell ref="A59:C59"/>
    <mergeCell ref="A60:B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40">
      <selection activeCell="K10" sqref="K10"/>
    </sheetView>
  </sheetViews>
  <sheetFormatPr defaultColWidth="9.140625" defaultRowHeight="12.75"/>
  <cols>
    <col min="1" max="1" width="5.8515625" style="0" customWidth="1"/>
    <col min="3" max="3" width="11.140625" style="0" customWidth="1"/>
    <col min="4" max="4" width="8.140625" style="0" customWidth="1"/>
    <col min="5" max="5" width="8.00390625" style="0" customWidth="1"/>
    <col min="6" max="8" width="7.7109375" style="0" customWidth="1"/>
    <col min="10" max="10" width="4.7109375" style="0" customWidth="1"/>
    <col min="11" max="11" width="5.140625" style="0" customWidth="1"/>
    <col min="12" max="12" width="4.8515625" style="0" customWidth="1"/>
  </cols>
  <sheetData>
    <row r="1" spans="1:3" ht="12.75">
      <c r="A1" s="233" t="s">
        <v>13</v>
      </c>
      <c r="B1" s="233"/>
      <c r="C1" s="233"/>
    </row>
    <row r="2" spans="1:8" ht="12.75">
      <c r="A2" s="233" t="s">
        <v>14</v>
      </c>
      <c r="B2" s="233"/>
      <c r="C2" s="2"/>
      <c r="D2" s="240" t="s">
        <v>96</v>
      </c>
      <c r="E2" s="240"/>
      <c r="F2" s="240"/>
      <c r="G2" s="240"/>
      <c r="H2" s="240"/>
    </row>
    <row r="3" spans="1:12" ht="12.75">
      <c r="A3" s="240" t="s">
        <v>327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</row>
    <row r="4" spans="5:12" ht="12.75">
      <c r="E4" s="264" t="s">
        <v>170</v>
      </c>
      <c r="F4" s="264"/>
      <c r="G4" s="264"/>
      <c r="I4" s="13"/>
      <c r="J4" s="265" t="s">
        <v>240</v>
      </c>
      <c r="K4" s="265"/>
      <c r="L4" s="265"/>
    </row>
    <row r="5" spans="1:12" ht="12.75">
      <c r="A5" s="251" t="s">
        <v>10</v>
      </c>
      <c r="B5" s="256" t="s">
        <v>243</v>
      </c>
      <c r="C5" s="251" t="s">
        <v>108</v>
      </c>
      <c r="D5" s="272" t="s">
        <v>171</v>
      </c>
      <c r="E5" s="272"/>
      <c r="F5" s="272"/>
      <c r="G5" s="272" t="s">
        <v>172</v>
      </c>
      <c r="H5" s="272"/>
      <c r="I5" s="272"/>
      <c r="J5" s="248" t="s">
        <v>104</v>
      </c>
      <c r="K5" s="249"/>
      <c r="L5" s="250"/>
    </row>
    <row r="6" spans="1:12" ht="12.75">
      <c r="A6" s="252"/>
      <c r="B6" s="258"/>
      <c r="C6" s="252"/>
      <c r="D6" s="184" t="s">
        <v>0</v>
      </c>
      <c r="E6" s="184" t="s">
        <v>1</v>
      </c>
      <c r="F6" s="184" t="s">
        <v>2</v>
      </c>
      <c r="G6" s="184" t="s">
        <v>3</v>
      </c>
      <c r="H6" s="184" t="s">
        <v>1</v>
      </c>
      <c r="I6" s="184" t="s">
        <v>2</v>
      </c>
      <c r="J6" s="196" t="s">
        <v>105</v>
      </c>
      <c r="K6" s="196" t="s">
        <v>106</v>
      </c>
      <c r="L6" s="196" t="s">
        <v>107</v>
      </c>
    </row>
    <row r="7" spans="1:12" ht="12.75">
      <c r="A7" s="20">
        <v>1</v>
      </c>
      <c r="B7" s="21">
        <v>2</v>
      </c>
      <c r="C7" s="22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24">
        <v>11</v>
      </c>
      <c r="L7" s="24">
        <v>12</v>
      </c>
    </row>
    <row r="8" spans="1:12" ht="12.75">
      <c r="A8" s="266" t="s">
        <v>149</v>
      </c>
      <c r="B8" s="269" t="s">
        <v>241</v>
      </c>
      <c r="C8" s="3" t="s">
        <v>4</v>
      </c>
      <c r="D8" s="25">
        <v>260</v>
      </c>
      <c r="E8" s="25">
        <v>350</v>
      </c>
      <c r="F8" s="25">
        <f aca="true" t="shared" si="0" ref="F8:F13">D8+E8</f>
        <v>610</v>
      </c>
      <c r="G8" s="25">
        <v>6</v>
      </c>
      <c r="H8" s="25">
        <v>5</v>
      </c>
      <c r="I8" s="25">
        <f aca="true" t="shared" si="1" ref="I8:I13">G8+H8</f>
        <v>11</v>
      </c>
      <c r="J8" s="25">
        <f aca="true" t="shared" si="2" ref="J8:L9">G8/D8*100</f>
        <v>2.307692307692308</v>
      </c>
      <c r="K8" s="25">
        <f t="shared" si="2"/>
        <v>1.4285714285714286</v>
      </c>
      <c r="L8" s="25">
        <f t="shared" si="2"/>
        <v>1.8032786885245904</v>
      </c>
    </row>
    <row r="9" spans="1:12" ht="12.75">
      <c r="A9" s="267"/>
      <c r="B9" s="270"/>
      <c r="C9" s="3" t="s">
        <v>5</v>
      </c>
      <c r="D9" s="25">
        <v>90</v>
      </c>
      <c r="E9" s="25">
        <v>50</v>
      </c>
      <c r="F9" s="25">
        <f t="shared" si="0"/>
        <v>140</v>
      </c>
      <c r="G9" s="25">
        <v>0</v>
      </c>
      <c r="H9" s="25">
        <v>0</v>
      </c>
      <c r="I9" s="25">
        <f t="shared" si="1"/>
        <v>0</v>
      </c>
      <c r="J9" s="25">
        <f t="shared" si="2"/>
        <v>0</v>
      </c>
      <c r="K9" s="25">
        <f t="shared" si="2"/>
        <v>0</v>
      </c>
      <c r="L9" s="25">
        <f t="shared" si="2"/>
        <v>0</v>
      </c>
    </row>
    <row r="10" spans="1:12" ht="12.75">
      <c r="A10" s="267"/>
      <c r="B10" s="271"/>
      <c r="C10" s="3" t="s">
        <v>103</v>
      </c>
      <c r="D10" s="25">
        <v>0</v>
      </c>
      <c r="E10" s="25">
        <v>0</v>
      </c>
      <c r="F10" s="25">
        <f t="shared" si="0"/>
        <v>0</v>
      </c>
      <c r="G10" s="25">
        <v>0</v>
      </c>
      <c r="H10" s="25">
        <v>0</v>
      </c>
      <c r="I10" s="25">
        <f t="shared" si="1"/>
        <v>0</v>
      </c>
      <c r="J10" s="25">
        <v>0</v>
      </c>
      <c r="K10" s="25">
        <v>0</v>
      </c>
      <c r="L10" s="25">
        <v>0</v>
      </c>
    </row>
    <row r="11" spans="1:12" ht="12.75">
      <c r="A11" s="267"/>
      <c r="B11" s="269" t="s">
        <v>242</v>
      </c>
      <c r="C11" s="3" t="s">
        <v>4</v>
      </c>
      <c r="D11" s="25">
        <v>0</v>
      </c>
      <c r="E11" s="25">
        <v>0</v>
      </c>
      <c r="F11" s="25">
        <f t="shared" si="0"/>
        <v>0</v>
      </c>
      <c r="G11" s="25">
        <v>0</v>
      </c>
      <c r="H11" s="25">
        <v>0</v>
      </c>
      <c r="I11" s="25">
        <f t="shared" si="1"/>
        <v>0</v>
      </c>
      <c r="J11" s="25">
        <v>0</v>
      </c>
      <c r="K11" s="25">
        <v>0</v>
      </c>
      <c r="L11" s="25">
        <v>0</v>
      </c>
    </row>
    <row r="12" spans="1:12" ht="12.75">
      <c r="A12" s="267"/>
      <c r="B12" s="270"/>
      <c r="C12" s="3" t="s">
        <v>5</v>
      </c>
      <c r="D12" s="25">
        <v>0</v>
      </c>
      <c r="E12" s="25">
        <v>0</v>
      </c>
      <c r="F12" s="25">
        <f t="shared" si="0"/>
        <v>0</v>
      </c>
      <c r="G12" s="25">
        <v>0</v>
      </c>
      <c r="H12" s="25">
        <v>0</v>
      </c>
      <c r="I12" s="25">
        <f t="shared" si="1"/>
        <v>0</v>
      </c>
      <c r="J12" s="25">
        <v>0</v>
      </c>
      <c r="K12" s="25">
        <v>0</v>
      </c>
      <c r="L12" s="25">
        <v>0</v>
      </c>
    </row>
    <row r="13" spans="1:12" ht="12.75">
      <c r="A13" s="267"/>
      <c r="B13" s="271"/>
      <c r="C13" s="3" t="s">
        <v>103</v>
      </c>
      <c r="D13" s="25">
        <v>0</v>
      </c>
      <c r="E13" s="25">
        <v>0</v>
      </c>
      <c r="F13" s="25">
        <f t="shared" si="0"/>
        <v>0</v>
      </c>
      <c r="G13" s="25">
        <v>0</v>
      </c>
      <c r="H13" s="25">
        <v>0</v>
      </c>
      <c r="I13" s="25">
        <f t="shared" si="1"/>
        <v>0</v>
      </c>
      <c r="J13" s="25">
        <v>0</v>
      </c>
      <c r="K13" s="25">
        <v>0</v>
      </c>
      <c r="L13" s="25">
        <v>0</v>
      </c>
    </row>
    <row r="14" spans="1:12" ht="12.75">
      <c r="A14" s="273" t="s">
        <v>250</v>
      </c>
      <c r="B14" s="274"/>
      <c r="C14" s="275"/>
      <c r="D14" s="57">
        <f aca="true" t="shared" si="3" ref="D14:I14">SUM(D8:D13)</f>
        <v>350</v>
      </c>
      <c r="E14" s="57">
        <f t="shared" si="3"/>
        <v>400</v>
      </c>
      <c r="F14" s="57">
        <f t="shared" si="3"/>
        <v>750</v>
      </c>
      <c r="G14" s="57">
        <f t="shared" si="3"/>
        <v>6</v>
      </c>
      <c r="H14" s="57">
        <f t="shared" si="3"/>
        <v>5</v>
      </c>
      <c r="I14" s="57">
        <f t="shared" si="3"/>
        <v>11</v>
      </c>
      <c r="J14" s="58">
        <f>G14/D14*100</f>
        <v>1.7142857142857144</v>
      </c>
      <c r="K14" s="140">
        <f>H14/E14*100</f>
        <v>1.25</v>
      </c>
      <c r="L14" s="58">
        <f>I14/F14*100</f>
        <v>1.4666666666666666</v>
      </c>
    </row>
    <row r="15" spans="1:12" ht="12.75">
      <c r="A15" s="266" t="s">
        <v>150</v>
      </c>
      <c r="B15" s="276" t="s">
        <v>242</v>
      </c>
      <c r="C15" s="3" t="s">
        <v>4</v>
      </c>
      <c r="D15" s="25">
        <v>0</v>
      </c>
      <c r="E15" s="25">
        <v>0</v>
      </c>
      <c r="F15" s="25">
        <f aca="true" t="shared" si="4" ref="F15:F35">D15+E15</f>
        <v>0</v>
      </c>
      <c r="G15" s="25">
        <v>0</v>
      </c>
      <c r="H15" s="25">
        <v>96</v>
      </c>
      <c r="I15" s="25">
        <f aca="true" t="shared" si="5" ref="I15:I35">G15+H15</f>
        <v>96</v>
      </c>
      <c r="J15" s="25">
        <v>0</v>
      </c>
      <c r="K15" s="25">
        <v>0</v>
      </c>
      <c r="L15" s="25">
        <v>0</v>
      </c>
    </row>
    <row r="16" spans="1:12" ht="12.75">
      <c r="A16" s="267"/>
      <c r="B16" s="277"/>
      <c r="C16" s="3" t="s">
        <v>5</v>
      </c>
      <c r="D16" s="25">
        <v>0</v>
      </c>
      <c r="E16" s="25">
        <v>0</v>
      </c>
      <c r="F16" s="25">
        <f t="shared" si="4"/>
        <v>0</v>
      </c>
      <c r="G16" s="25">
        <v>0</v>
      </c>
      <c r="H16" s="25">
        <v>0</v>
      </c>
      <c r="I16" s="25">
        <f t="shared" si="5"/>
        <v>0</v>
      </c>
      <c r="J16" s="25">
        <v>0</v>
      </c>
      <c r="K16" s="25">
        <v>0</v>
      </c>
      <c r="L16" s="25">
        <v>0</v>
      </c>
    </row>
    <row r="17" spans="1:12" ht="12.75">
      <c r="A17" s="267"/>
      <c r="B17" s="278"/>
      <c r="C17" s="3" t="s">
        <v>103</v>
      </c>
      <c r="D17" s="25">
        <v>0</v>
      </c>
      <c r="E17" s="25">
        <v>0</v>
      </c>
      <c r="F17" s="25">
        <f t="shared" si="4"/>
        <v>0</v>
      </c>
      <c r="G17" s="25">
        <v>0</v>
      </c>
      <c r="H17" s="25">
        <v>0</v>
      </c>
      <c r="I17" s="25">
        <f t="shared" si="5"/>
        <v>0</v>
      </c>
      <c r="J17" s="25">
        <v>0</v>
      </c>
      <c r="K17" s="25">
        <v>0</v>
      </c>
      <c r="L17" s="25">
        <v>0</v>
      </c>
    </row>
    <row r="18" spans="1:12" ht="12.75">
      <c r="A18" s="267"/>
      <c r="B18" s="276" t="s">
        <v>60</v>
      </c>
      <c r="C18" s="3" t="s">
        <v>4</v>
      </c>
      <c r="D18" s="96">
        <v>0</v>
      </c>
      <c r="E18" s="96">
        <v>0</v>
      </c>
      <c r="F18" s="25">
        <f t="shared" si="4"/>
        <v>0</v>
      </c>
      <c r="G18" s="25">
        <v>224</v>
      </c>
      <c r="H18" s="25">
        <v>104</v>
      </c>
      <c r="I18" s="25">
        <f t="shared" si="5"/>
        <v>328</v>
      </c>
      <c r="J18" s="25">
        <v>0</v>
      </c>
      <c r="K18" s="25">
        <v>0</v>
      </c>
      <c r="L18" s="25">
        <v>0</v>
      </c>
    </row>
    <row r="19" spans="1:12" ht="10.5" customHeight="1">
      <c r="A19" s="267"/>
      <c r="B19" s="277"/>
      <c r="C19" s="3" t="s">
        <v>5</v>
      </c>
      <c r="D19" s="96">
        <v>0</v>
      </c>
      <c r="E19" s="96">
        <v>0</v>
      </c>
      <c r="F19" s="25">
        <f t="shared" si="4"/>
        <v>0</v>
      </c>
      <c r="G19" s="25">
        <v>0</v>
      </c>
      <c r="H19" s="25">
        <v>0</v>
      </c>
      <c r="I19" s="25">
        <f t="shared" si="5"/>
        <v>0</v>
      </c>
      <c r="J19" s="25">
        <v>0</v>
      </c>
      <c r="K19" s="25">
        <v>0</v>
      </c>
      <c r="L19" s="25">
        <v>0</v>
      </c>
    </row>
    <row r="20" spans="1:12" ht="9.75" customHeight="1">
      <c r="A20" s="267"/>
      <c r="B20" s="278"/>
      <c r="C20" s="3" t="s">
        <v>103</v>
      </c>
      <c r="D20" s="96">
        <v>0</v>
      </c>
      <c r="E20" s="96">
        <v>0</v>
      </c>
      <c r="F20" s="25">
        <f t="shared" si="4"/>
        <v>0</v>
      </c>
      <c r="G20" s="25">
        <v>0</v>
      </c>
      <c r="H20" s="25">
        <v>0</v>
      </c>
      <c r="I20" s="25">
        <f t="shared" si="5"/>
        <v>0</v>
      </c>
      <c r="J20" s="25">
        <v>0</v>
      </c>
      <c r="K20" s="25">
        <v>0</v>
      </c>
      <c r="L20" s="25">
        <v>0</v>
      </c>
    </row>
    <row r="21" spans="1:12" ht="9.75" customHeight="1">
      <c r="A21" s="267"/>
      <c r="B21" s="276" t="s">
        <v>241</v>
      </c>
      <c r="C21" s="3" t="s">
        <v>4</v>
      </c>
      <c r="D21" s="96">
        <v>0</v>
      </c>
      <c r="E21" s="96">
        <v>0</v>
      </c>
      <c r="F21" s="25">
        <f t="shared" si="4"/>
        <v>0</v>
      </c>
      <c r="G21" s="25">
        <v>0</v>
      </c>
      <c r="H21" s="25">
        <v>0</v>
      </c>
      <c r="I21" s="25">
        <f t="shared" si="5"/>
        <v>0</v>
      </c>
      <c r="J21" s="25">
        <v>0</v>
      </c>
      <c r="K21" s="25">
        <v>0</v>
      </c>
      <c r="L21" s="25">
        <v>0</v>
      </c>
    </row>
    <row r="22" spans="1:12" ht="9.75" customHeight="1">
      <c r="A22" s="267"/>
      <c r="B22" s="277"/>
      <c r="C22" s="3" t="s">
        <v>5</v>
      </c>
      <c r="D22" s="25">
        <v>0</v>
      </c>
      <c r="E22" s="25">
        <v>0</v>
      </c>
      <c r="F22" s="25">
        <f t="shared" si="4"/>
        <v>0</v>
      </c>
      <c r="G22" s="25">
        <v>0</v>
      </c>
      <c r="H22" s="25">
        <v>0</v>
      </c>
      <c r="I22" s="25">
        <f t="shared" si="5"/>
        <v>0</v>
      </c>
      <c r="J22" s="25">
        <v>0</v>
      </c>
      <c r="K22" s="25">
        <v>0</v>
      </c>
      <c r="L22" s="25">
        <v>0</v>
      </c>
    </row>
    <row r="23" spans="1:12" ht="11.25" customHeight="1">
      <c r="A23" s="267"/>
      <c r="B23" s="278"/>
      <c r="C23" s="3" t="s">
        <v>103</v>
      </c>
      <c r="D23" s="25">
        <v>0</v>
      </c>
      <c r="E23" s="25">
        <v>0</v>
      </c>
      <c r="F23" s="25">
        <f t="shared" si="4"/>
        <v>0</v>
      </c>
      <c r="G23" s="25">
        <v>0</v>
      </c>
      <c r="H23" s="25">
        <v>0</v>
      </c>
      <c r="I23" s="25">
        <f t="shared" si="5"/>
        <v>0</v>
      </c>
      <c r="J23" s="25">
        <v>0</v>
      </c>
      <c r="K23" s="25">
        <v>0</v>
      </c>
      <c r="L23" s="25">
        <v>0</v>
      </c>
    </row>
    <row r="24" spans="1:12" ht="11.25" customHeight="1">
      <c r="A24" s="267"/>
      <c r="B24" s="276" t="s">
        <v>244</v>
      </c>
      <c r="C24" s="3" t="s">
        <v>4</v>
      </c>
      <c r="D24" s="25">
        <v>0</v>
      </c>
      <c r="E24" s="25">
        <v>0</v>
      </c>
      <c r="F24" s="25">
        <f t="shared" si="4"/>
        <v>0</v>
      </c>
      <c r="G24" s="25">
        <v>0</v>
      </c>
      <c r="H24" s="25">
        <v>0</v>
      </c>
      <c r="I24" s="25">
        <f t="shared" si="5"/>
        <v>0</v>
      </c>
      <c r="J24" s="25">
        <v>0</v>
      </c>
      <c r="K24" s="25">
        <v>0</v>
      </c>
      <c r="L24" s="25">
        <v>0</v>
      </c>
    </row>
    <row r="25" spans="1:12" ht="12" customHeight="1">
      <c r="A25" s="267"/>
      <c r="B25" s="277"/>
      <c r="C25" s="3" t="s">
        <v>5</v>
      </c>
      <c r="D25" s="25">
        <v>0</v>
      </c>
      <c r="E25" s="25">
        <v>0</v>
      </c>
      <c r="F25" s="25">
        <f t="shared" si="4"/>
        <v>0</v>
      </c>
      <c r="G25" s="25">
        <v>0</v>
      </c>
      <c r="H25" s="25">
        <v>0</v>
      </c>
      <c r="I25" s="25">
        <f t="shared" si="5"/>
        <v>0</v>
      </c>
      <c r="J25" s="25">
        <v>0</v>
      </c>
      <c r="K25" s="25">
        <v>0</v>
      </c>
      <c r="L25" s="25">
        <v>0</v>
      </c>
    </row>
    <row r="26" spans="1:12" ht="12" customHeight="1">
      <c r="A26" s="267"/>
      <c r="B26" s="278"/>
      <c r="C26" s="3" t="s">
        <v>103</v>
      </c>
      <c r="D26" s="25">
        <v>0</v>
      </c>
      <c r="E26" s="25">
        <v>0</v>
      </c>
      <c r="F26" s="25">
        <f t="shared" si="4"/>
        <v>0</v>
      </c>
      <c r="G26" s="25">
        <v>0</v>
      </c>
      <c r="H26" s="25">
        <v>0</v>
      </c>
      <c r="I26" s="25">
        <f t="shared" si="5"/>
        <v>0</v>
      </c>
      <c r="J26" s="25">
        <v>0</v>
      </c>
      <c r="K26" s="25">
        <v>0</v>
      </c>
      <c r="L26" s="25">
        <v>0</v>
      </c>
    </row>
    <row r="27" spans="1:12" ht="10.5" customHeight="1">
      <c r="A27" s="267"/>
      <c r="B27" s="269" t="s">
        <v>245</v>
      </c>
      <c r="C27" s="3" t="s">
        <v>4</v>
      </c>
      <c r="D27" s="25">
        <v>0</v>
      </c>
      <c r="E27" s="25">
        <v>0</v>
      </c>
      <c r="F27" s="25">
        <f t="shared" si="4"/>
        <v>0</v>
      </c>
      <c r="G27" s="25">
        <v>0</v>
      </c>
      <c r="H27" s="25">
        <v>0</v>
      </c>
      <c r="I27" s="25">
        <f t="shared" si="5"/>
        <v>0</v>
      </c>
      <c r="J27" s="25">
        <v>0</v>
      </c>
      <c r="K27" s="25">
        <v>0</v>
      </c>
      <c r="L27" s="25">
        <v>0</v>
      </c>
    </row>
    <row r="28" spans="1:12" ht="11.25" customHeight="1">
      <c r="A28" s="267"/>
      <c r="B28" s="270"/>
      <c r="C28" s="3" t="s">
        <v>5</v>
      </c>
      <c r="D28" s="25">
        <v>0</v>
      </c>
      <c r="E28" s="25">
        <v>0</v>
      </c>
      <c r="F28" s="25">
        <f t="shared" si="4"/>
        <v>0</v>
      </c>
      <c r="G28" s="25">
        <v>0</v>
      </c>
      <c r="H28" s="25">
        <v>0</v>
      </c>
      <c r="I28" s="25">
        <f t="shared" si="5"/>
        <v>0</v>
      </c>
      <c r="J28" s="25">
        <v>0</v>
      </c>
      <c r="K28" s="25">
        <v>0</v>
      </c>
      <c r="L28" s="25">
        <v>0</v>
      </c>
    </row>
    <row r="29" spans="1:12" ht="12" customHeight="1">
      <c r="A29" s="267"/>
      <c r="B29" s="271"/>
      <c r="C29" s="3" t="s">
        <v>103</v>
      </c>
      <c r="D29" s="25">
        <v>0</v>
      </c>
      <c r="E29" s="25">
        <v>0</v>
      </c>
      <c r="F29" s="25">
        <f t="shared" si="4"/>
        <v>0</v>
      </c>
      <c r="G29" s="25">
        <v>0</v>
      </c>
      <c r="H29" s="25">
        <v>0</v>
      </c>
      <c r="I29" s="25">
        <f t="shared" si="5"/>
        <v>0</v>
      </c>
      <c r="J29" s="25">
        <v>0</v>
      </c>
      <c r="K29" s="25">
        <v>0</v>
      </c>
      <c r="L29" s="25">
        <v>0</v>
      </c>
    </row>
    <row r="30" spans="1:12" ht="11.25" customHeight="1">
      <c r="A30" s="267"/>
      <c r="B30" s="269" t="s">
        <v>61</v>
      </c>
      <c r="C30" s="3" t="s">
        <v>4</v>
      </c>
      <c r="D30" s="25">
        <v>0</v>
      </c>
      <c r="E30" s="25">
        <v>0</v>
      </c>
      <c r="F30" s="25">
        <f t="shared" si="4"/>
        <v>0</v>
      </c>
      <c r="G30" s="25">
        <v>0</v>
      </c>
      <c r="H30" s="25">
        <v>0</v>
      </c>
      <c r="I30" s="25">
        <f t="shared" si="5"/>
        <v>0</v>
      </c>
      <c r="J30" s="25">
        <v>0</v>
      </c>
      <c r="K30" s="25">
        <v>0</v>
      </c>
      <c r="L30" s="25">
        <v>0</v>
      </c>
    </row>
    <row r="31" spans="1:12" ht="10.5" customHeight="1">
      <c r="A31" s="267"/>
      <c r="B31" s="270"/>
      <c r="C31" s="3" t="s">
        <v>5</v>
      </c>
      <c r="D31" s="25">
        <v>0</v>
      </c>
      <c r="E31" s="25">
        <v>0</v>
      </c>
      <c r="F31" s="25">
        <f t="shared" si="4"/>
        <v>0</v>
      </c>
      <c r="G31" s="25">
        <v>0</v>
      </c>
      <c r="H31" s="25">
        <v>0</v>
      </c>
      <c r="I31" s="25">
        <f t="shared" si="5"/>
        <v>0</v>
      </c>
      <c r="J31" s="25">
        <v>0</v>
      </c>
      <c r="K31" s="25">
        <v>0</v>
      </c>
      <c r="L31" s="25">
        <v>0</v>
      </c>
    </row>
    <row r="32" spans="1:12" ht="10.5" customHeight="1">
      <c r="A32" s="267"/>
      <c r="B32" s="271"/>
      <c r="C32" s="3" t="s">
        <v>103</v>
      </c>
      <c r="D32" s="25">
        <v>0</v>
      </c>
      <c r="E32" s="25">
        <v>0</v>
      </c>
      <c r="F32" s="25">
        <f t="shared" si="4"/>
        <v>0</v>
      </c>
      <c r="G32" s="25">
        <v>0</v>
      </c>
      <c r="H32" s="25">
        <v>0</v>
      </c>
      <c r="I32" s="25">
        <f t="shared" si="5"/>
        <v>0</v>
      </c>
      <c r="J32" s="25">
        <v>0</v>
      </c>
      <c r="K32" s="25">
        <v>0</v>
      </c>
      <c r="L32" s="25">
        <v>0</v>
      </c>
    </row>
    <row r="33" spans="1:12" ht="10.5" customHeight="1">
      <c r="A33" s="267"/>
      <c r="B33" s="276" t="s">
        <v>246</v>
      </c>
      <c r="C33" s="3" t="s">
        <v>4</v>
      </c>
      <c r="D33" s="25">
        <v>0</v>
      </c>
      <c r="E33" s="25">
        <v>0</v>
      </c>
      <c r="F33" s="25">
        <f t="shared" si="4"/>
        <v>0</v>
      </c>
      <c r="G33" s="25">
        <v>0</v>
      </c>
      <c r="H33" s="25">
        <v>0</v>
      </c>
      <c r="I33" s="25">
        <f t="shared" si="5"/>
        <v>0</v>
      </c>
      <c r="J33" s="25">
        <v>0</v>
      </c>
      <c r="K33" s="25">
        <v>0</v>
      </c>
      <c r="L33" s="25">
        <v>0</v>
      </c>
    </row>
    <row r="34" spans="1:12" ht="11.25" customHeight="1">
      <c r="A34" s="267"/>
      <c r="B34" s="277"/>
      <c r="C34" s="3" t="s">
        <v>5</v>
      </c>
      <c r="D34" s="25">
        <v>0</v>
      </c>
      <c r="E34" s="25">
        <v>0</v>
      </c>
      <c r="F34" s="25">
        <f t="shared" si="4"/>
        <v>0</v>
      </c>
      <c r="G34" s="25">
        <v>0</v>
      </c>
      <c r="H34" s="25">
        <v>0</v>
      </c>
      <c r="I34" s="25">
        <f t="shared" si="5"/>
        <v>0</v>
      </c>
      <c r="J34" s="25">
        <v>0</v>
      </c>
      <c r="K34" s="25">
        <v>0</v>
      </c>
      <c r="L34" s="25">
        <v>0</v>
      </c>
    </row>
    <row r="35" spans="1:12" ht="10.5" customHeight="1">
      <c r="A35" s="268"/>
      <c r="B35" s="278"/>
      <c r="C35" s="3" t="s">
        <v>103</v>
      </c>
      <c r="D35" s="25">
        <v>0</v>
      </c>
      <c r="E35" s="25">
        <v>0</v>
      </c>
      <c r="F35" s="25">
        <f t="shared" si="4"/>
        <v>0</v>
      </c>
      <c r="G35" s="25">
        <v>0</v>
      </c>
      <c r="H35" s="25">
        <v>0</v>
      </c>
      <c r="I35" s="25">
        <f t="shared" si="5"/>
        <v>0</v>
      </c>
      <c r="J35" s="25">
        <v>0</v>
      </c>
      <c r="K35" s="25">
        <v>0</v>
      </c>
      <c r="L35" s="25">
        <v>0</v>
      </c>
    </row>
    <row r="36" spans="1:12" ht="12.75">
      <c r="A36" s="273" t="s">
        <v>250</v>
      </c>
      <c r="B36" s="274"/>
      <c r="C36" s="275"/>
      <c r="D36" s="57">
        <f aca="true" t="shared" si="6" ref="D36:I36">SUM(D15:D35)</f>
        <v>0</v>
      </c>
      <c r="E36" s="57">
        <f t="shared" si="6"/>
        <v>0</v>
      </c>
      <c r="F36" s="57">
        <f t="shared" si="6"/>
        <v>0</v>
      </c>
      <c r="G36" s="57">
        <f t="shared" si="6"/>
        <v>224</v>
      </c>
      <c r="H36" s="57">
        <f t="shared" si="6"/>
        <v>200</v>
      </c>
      <c r="I36" s="57">
        <f t="shared" si="6"/>
        <v>424</v>
      </c>
      <c r="J36" s="58">
        <v>0</v>
      </c>
      <c r="K36" s="140">
        <v>0</v>
      </c>
      <c r="L36" s="58">
        <v>0</v>
      </c>
    </row>
    <row r="37" spans="1:12" ht="12.75">
      <c r="A37" s="266" t="s">
        <v>151</v>
      </c>
      <c r="B37" s="276" t="s">
        <v>62</v>
      </c>
      <c r="C37" s="3" t="s">
        <v>4</v>
      </c>
      <c r="D37" s="35">
        <v>0</v>
      </c>
      <c r="E37" s="25">
        <v>0</v>
      </c>
      <c r="F37" s="25">
        <f aca="true" t="shared" si="7" ref="F37:F48">D37+E37</f>
        <v>0</v>
      </c>
      <c r="G37" s="25">
        <v>0</v>
      </c>
      <c r="H37" s="25">
        <v>0</v>
      </c>
      <c r="I37" s="25">
        <f aca="true" t="shared" si="8" ref="I37:I48">G37+H37</f>
        <v>0</v>
      </c>
      <c r="J37" s="25">
        <v>0</v>
      </c>
      <c r="K37" s="25">
        <v>0</v>
      </c>
      <c r="L37" s="25">
        <v>0</v>
      </c>
    </row>
    <row r="38" spans="1:12" ht="12.75">
      <c r="A38" s="267"/>
      <c r="B38" s="277"/>
      <c r="C38" s="3" t="s">
        <v>5</v>
      </c>
      <c r="D38" s="96">
        <v>0</v>
      </c>
      <c r="E38" s="96">
        <v>0</v>
      </c>
      <c r="F38" s="25">
        <f t="shared" si="7"/>
        <v>0</v>
      </c>
      <c r="G38" s="25">
        <v>0</v>
      </c>
      <c r="H38" s="25">
        <v>0</v>
      </c>
      <c r="I38" s="25">
        <f t="shared" si="8"/>
        <v>0</v>
      </c>
      <c r="J38" s="25">
        <v>0</v>
      </c>
      <c r="K38" s="25">
        <v>0</v>
      </c>
      <c r="L38" s="25">
        <v>0</v>
      </c>
    </row>
    <row r="39" spans="1:12" ht="12.75">
      <c r="A39" s="267"/>
      <c r="B39" s="278"/>
      <c r="C39" s="3" t="s">
        <v>103</v>
      </c>
      <c r="D39" s="96">
        <v>0</v>
      </c>
      <c r="E39" s="96">
        <v>0</v>
      </c>
      <c r="F39" s="25">
        <f t="shared" si="7"/>
        <v>0</v>
      </c>
      <c r="G39" s="25">
        <v>0</v>
      </c>
      <c r="H39" s="25">
        <v>0</v>
      </c>
      <c r="I39" s="25">
        <f t="shared" si="8"/>
        <v>0</v>
      </c>
      <c r="J39" s="25">
        <v>0</v>
      </c>
      <c r="K39" s="25">
        <v>0</v>
      </c>
      <c r="L39" s="25">
        <v>0</v>
      </c>
    </row>
    <row r="40" spans="1:12" ht="12.75">
      <c r="A40" s="267"/>
      <c r="B40" s="276" t="s">
        <v>63</v>
      </c>
      <c r="C40" s="3" t="s">
        <v>4</v>
      </c>
      <c r="D40" s="96">
        <v>0</v>
      </c>
      <c r="E40" s="96">
        <v>0</v>
      </c>
      <c r="F40" s="25">
        <f t="shared" si="7"/>
        <v>0</v>
      </c>
      <c r="G40" s="25">
        <v>0</v>
      </c>
      <c r="H40" s="25">
        <v>0</v>
      </c>
      <c r="I40" s="25">
        <f t="shared" si="8"/>
        <v>0</v>
      </c>
      <c r="J40" s="25">
        <v>0</v>
      </c>
      <c r="K40" s="25">
        <v>0</v>
      </c>
      <c r="L40" s="25">
        <v>0</v>
      </c>
    </row>
    <row r="41" spans="1:12" ht="12.75">
      <c r="A41" s="267"/>
      <c r="B41" s="277"/>
      <c r="C41" s="3" t="s">
        <v>5</v>
      </c>
      <c r="D41" s="96">
        <v>0</v>
      </c>
      <c r="E41" s="96">
        <v>0</v>
      </c>
      <c r="F41" s="25">
        <f t="shared" si="7"/>
        <v>0</v>
      </c>
      <c r="G41" s="25">
        <v>0</v>
      </c>
      <c r="H41" s="25">
        <v>0</v>
      </c>
      <c r="I41" s="25">
        <f t="shared" si="8"/>
        <v>0</v>
      </c>
      <c r="J41" s="25">
        <v>0</v>
      </c>
      <c r="K41" s="25">
        <v>0</v>
      </c>
      <c r="L41" s="25">
        <v>0</v>
      </c>
    </row>
    <row r="42" spans="1:12" ht="12.75">
      <c r="A42" s="267"/>
      <c r="B42" s="278"/>
      <c r="C42" s="3" t="s">
        <v>103</v>
      </c>
      <c r="D42" s="96">
        <v>0</v>
      </c>
      <c r="E42" s="96">
        <v>0</v>
      </c>
      <c r="F42" s="25">
        <f t="shared" si="7"/>
        <v>0</v>
      </c>
      <c r="G42" s="25">
        <v>0</v>
      </c>
      <c r="H42" s="25">
        <v>0</v>
      </c>
      <c r="I42" s="25">
        <f t="shared" si="8"/>
        <v>0</v>
      </c>
      <c r="J42" s="25">
        <v>0</v>
      </c>
      <c r="K42" s="25">
        <v>0</v>
      </c>
      <c r="L42" s="25">
        <v>0</v>
      </c>
    </row>
    <row r="43" spans="1:12" ht="12.75">
      <c r="A43" s="267"/>
      <c r="B43" s="78"/>
      <c r="C43" s="3" t="s">
        <v>4</v>
      </c>
      <c r="D43" s="25">
        <v>0</v>
      </c>
      <c r="E43" s="25">
        <v>0</v>
      </c>
      <c r="F43" s="25">
        <f t="shared" si="7"/>
        <v>0</v>
      </c>
      <c r="G43" s="25">
        <v>0</v>
      </c>
      <c r="H43" s="25">
        <v>0</v>
      </c>
      <c r="I43" s="25">
        <f t="shared" si="8"/>
        <v>0</v>
      </c>
      <c r="J43" s="25">
        <v>0</v>
      </c>
      <c r="K43" s="25">
        <v>0</v>
      </c>
      <c r="L43" s="25">
        <v>0</v>
      </c>
    </row>
    <row r="44" spans="1:12" ht="12.75">
      <c r="A44" s="267"/>
      <c r="B44" s="78" t="s">
        <v>247</v>
      </c>
      <c r="C44" s="3" t="s">
        <v>5</v>
      </c>
      <c r="D44" s="25">
        <v>0</v>
      </c>
      <c r="E44" s="25">
        <v>0</v>
      </c>
      <c r="F44" s="25">
        <f t="shared" si="7"/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</row>
    <row r="45" spans="1:12" ht="12.75">
      <c r="A45" s="267"/>
      <c r="B45" s="78"/>
      <c r="C45" s="3" t="s">
        <v>103</v>
      </c>
      <c r="D45" s="25">
        <v>0</v>
      </c>
      <c r="E45" s="25">
        <v>0</v>
      </c>
      <c r="F45" s="25">
        <f t="shared" si="7"/>
        <v>0</v>
      </c>
      <c r="G45" s="25">
        <v>0</v>
      </c>
      <c r="H45" s="25">
        <v>0</v>
      </c>
      <c r="I45" s="25">
        <f t="shared" si="8"/>
        <v>0</v>
      </c>
      <c r="J45" s="25">
        <v>0</v>
      </c>
      <c r="K45" s="25">
        <v>0</v>
      </c>
      <c r="L45" s="25">
        <v>0</v>
      </c>
    </row>
    <row r="46" spans="1:12" ht="12.75">
      <c r="A46" s="267"/>
      <c r="B46" s="276" t="s">
        <v>248</v>
      </c>
      <c r="C46" s="3" t="s">
        <v>4</v>
      </c>
      <c r="D46" s="96">
        <v>0</v>
      </c>
      <c r="E46" s="96">
        <v>0</v>
      </c>
      <c r="F46" s="25">
        <f t="shared" si="7"/>
        <v>0</v>
      </c>
      <c r="G46" s="25">
        <v>0</v>
      </c>
      <c r="H46" s="25">
        <v>0</v>
      </c>
      <c r="I46" s="25">
        <f t="shared" si="8"/>
        <v>0</v>
      </c>
      <c r="J46" s="25">
        <v>0</v>
      </c>
      <c r="K46" s="25">
        <v>0</v>
      </c>
      <c r="L46" s="25">
        <v>0</v>
      </c>
    </row>
    <row r="47" spans="1:12" ht="12.75">
      <c r="A47" s="267"/>
      <c r="B47" s="277"/>
      <c r="C47" s="3" t="s">
        <v>5</v>
      </c>
      <c r="D47" s="96">
        <v>0</v>
      </c>
      <c r="E47" s="96">
        <v>0</v>
      </c>
      <c r="F47" s="25">
        <f t="shared" si="7"/>
        <v>0</v>
      </c>
      <c r="G47" s="25">
        <v>0</v>
      </c>
      <c r="H47" s="25">
        <v>0</v>
      </c>
      <c r="I47" s="25">
        <f t="shared" si="8"/>
        <v>0</v>
      </c>
      <c r="J47" s="25">
        <v>0</v>
      </c>
      <c r="K47" s="25">
        <v>0</v>
      </c>
      <c r="L47" s="25">
        <v>0</v>
      </c>
    </row>
    <row r="48" spans="1:12" ht="12.75">
      <c r="A48" s="268"/>
      <c r="B48" s="278"/>
      <c r="C48" s="3" t="s">
        <v>103</v>
      </c>
      <c r="D48" s="96">
        <v>0</v>
      </c>
      <c r="E48" s="96">
        <v>0</v>
      </c>
      <c r="F48" s="25">
        <f t="shared" si="7"/>
        <v>0</v>
      </c>
      <c r="G48" s="25">
        <v>0</v>
      </c>
      <c r="H48" s="25">
        <v>0</v>
      </c>
      <c r="I48" s="25">
        <f t="shared" si="8"/>
        <v>0</v>
      </c>
      <c r="J48" s="25">
        <v>0</v>
      </c>
      <c r="K48" s="25">
        <v>0</v>
      </c>
      <c r="L48" s="25">
        <v>0</v>
      </c>
    </row>
    <row r="49" spans="1:12" ht="12.75">
      <c r="A49" s="273" t="s">
        <v>250</v>
      </c>
      <c r="B49" s="274"/>
      <c r="C49" s="275"/>
      <c r="D49" s="57">
        <f aca="true" t="shared" si="9" ref="D49:I49">SUM(D37:D48)</f>
        <v>0</v>
      </c>
      <c r="E49" s="57">
        <f t="shared" si="9"/>
        <v>0</v>
      </c>
      <c r="F49" s="57">
        <f t="shared" si="9"/>
        <v>0</v>
      </c>
      <c r="G49" s="57">
        <f t="shared" si="9"/>
        <v>0</v>
      </c>
      <c r="H49" s="57">
        <f t="shared" si="9"/>
        <v>0</v>
      </c>
      <c r="I49" s="57">
        <f t="shared" si="9"/>
        <v>0</v>
      </c>
      <c r="J49" s="58">
        <v>0</v>
      </c>
      <c r="K49" s="140">
        <v>0</v>
      </c>
      <c r="L49" s="58">
        <v>0</v>
      </c>
    </row>
    <row r="50" spans="1:12" ht="12.75">
      <c r="A50" s="310" t="s">
        <v>152</v>
      </c>
      <c r="B50" s="276" t="s">
        <v>241</v>
      </c>
      <c r="C50" s="3" t="s">
        <v>4</v>
      </c>
      <c r="D50" s="25">
        <v>0</v>
      </c>
      <c r="E50" s="25">
        <v>0</v>
      </c>
      <c r="F50" s="25">
        <f aca="true" t="shared" si="10" ref="F50:F55">D50+E50</f>
        <v>0</v>
      </c>
      <c r="G50" s="25">
        <v>0</v>
      </c>
      <c r="H50" s="25">
        <v>0</v>
      </c>
      <c r="I50" s="25">
        <f aca="true" t="shared" si="11" ref="I50:I55">G50+H50</f>
        <v>0</v>
      </c>
      <c r="J50" s="25">
        <v>0</v>
      </c>
      <c r="K50" s="25">
        <v>0</v>
      </c>
      <c r="L50" s="25">
        <v>0</v>
      </c>
    </row>
    <row r="51" spans="1:12" ht="12.75">
      <c r="A51" s="311"/>
      <c r="B51" s="277"/>
      <c r="C51" s="3" t="s">
        <v>5</v>
      </c>
      <c r="D51" s="25">
        <v>0</v>
      </c>
      <c r="E51" s="25">
        <v>0</v>
      </c>
      <c r="F51" s="25">
        <f t="shared" si="10"/>
        <v>0</v>
      </c>
      <c r="G51" s="25">
        <v>0</v>
      </c>
      <c r="H51" s="25">
        <v>0</v>
      </c>
      <c r="I51" s="25">
        <f t="shared" si="11"/>
        <v>0</v>
      </c>
      <c r="J51" s="25">
        <v>0</v>
      </c>
      <c r="K51" s="25">
        <v>0</v>
      </c>
      <c r="L51" s="25">
        <v>0</v>
      </c>
    </row>
    <row r="52" spans="1:12" ht="12.75">
      <c r="A52" s="311"/>
      <c r="B52" s="278"/>
      <c r="C52" s="3" t="s">
        <v>103</v>
      </c>
      <c r="D52" s="25">
        <v>0</v>
      </c>
      <c r="E52" s="25">
        <v>0</v>
      </c>
      <c r="F52" s="25">
        <f t="shared" si="10"/>
        <v>0</v>
      </c>
      <c r="G52" s="25">
        <v>0</v>
      </c>
      <c r="H52" s="25">
        <v>0</v>
      </c>
      <c r="I52" s="25">
        <f t="shared" si="11"/>
        <v>0</v>
      </c>
      <c r="J52" s="25">
        <v>0</v>
      </c>
      <c r="K52" s="25">
        <v>0</v>
      </c>
      <c r="L52" s="25">
        <v>0</v>
      </c>
    </row>
    <row r="53" spans="1:12" ht="12.75">
      <c r="A53" s="311"/>
      <c r="B53" s="276" t="s">
        <v>247</v>
      </c>
      <c r="C53" s="3" t="s">
        <v>4</v>
      </c>
      <c r="D53" s="25">
        <v>0</v>
      </c>
      <c r="E53" s="25">
        <v>0</v>
      </c>
      <c r="F53" s="25">
        <f t="shared" si="10"/>
        <v>0</v>
      </c>
      <c r="G53" s="25">
        <v>0</v>
      </c>
      <c r="H53" s="25">
        <v>0</v>
      </c>
      <c r="I53" s="25">
        <f t="shared" si="11"/>
        <v>0</v>
      </c>
      <c r="J53" s="25">
        <v>0</v>
      </c>
      <c r="K53" s="25">
        <v>0</v>
      </c>
      <c r="L53" s="25">
        <v>0</v>
      </c>
    </row>
    <row r="54" spans="1:12" ht="12.75">
      <c r="A54" s="311"/>
      <c r="B54" s="277"/>
      <c r="C54" s="3" t="s">
        <v>5</v>
      </c>
      <c r="D54" s="25">
        <v>0</v>
      </c>
      <c r="E54" s="25">
        <v>0</v>
      </c>
      <c r="F54" s="25">
        <f t="shared" si="10"/>
        <v>0</v>
      </c>
      <c r="G54" s="25">
        <v>0</v>
      </c>
      <c r="H54" s="25">
        <v>0</v>
      </c>
      <c r="I54" s="25">
        <f t="shared" si="11"/>
        <v>0</v>
      </c>
      <c r="J54" s="25">
        <v>0</v>
      </c>
      <c r="K54" s="25">
        <v>0</v>
      </c>
      <c r="L54" s="25">
        <v>0</v>
      </c>
    </row>
    <row r="55" spans="1:12" ht="12.75">
      <c r="A55" s="311"/>
      <c r="B55" s="278"/>
      <c r="C55" s="3" t="s">
        <v>103</v>
      </c>
      <c r="D55" s="25">
        <v>0</v>
      </c>
      <c r="E55" s="25">
        <v>0</v>
      </c>
      <c r="F55" s="25">
        <f t="shared" si="10"/>
        <v>0</v>
      </c>
      <c r="G55" s="25">
        <v>0</v>
      </c>
      <c r="H55" s="25">
        <v>0</v>
      </c>
      <c r="I55" s="25">
        <f t="shared" si="11"/>
        <v>0</v>
      </c>
      <c r="J55" s="25">
        <v>0</v>
      </c>
      <c r="K55" s="25">
        <v>0</v>
      </c>
      <c r="L55" s="25">
        <v>0</v>
      </c>
    </row>
    <row r="56" spans="1:12" ht="12.75">
      <c r="A56" s="311"/>
      <c r="B56" s="77"/>
      <c r="C56" s="3" t="s">
        <v>4</v>
      </c>
      <c r="D56" s="25">
        <v>0</v>
      </c>
      <c r="E56" s="25">
        <v>0</v>
      </c>
      <c r="F56" s="25">
        <f>D56+E56</f>
        <v>0</v>
      </c>
      <c r="G56" s="25">
        <v>0</v>
      </c>
      <c r="H56" s="25">
        <v>0</v>
      </c>
      <c r="I56" s="25">
        <f>G56+H56</f>
        <v>0</v>
      </c>
      <c r="J56" s="25">
        <v>0</v>
      </c>
      <c r="K56" s="25">
        <v>0</v>
      </c>
      <c r="L56" s="25">
        <v>0</v>
      </c>
    </row>
    <row r="57" spans="1:12" ht="12.75">
      <c r="A57" s="311"/>
      <c r="B57" s="78" t="s">
        <v>246</v>
      </c>
      <c r="C57" s="3" t="s">
        <v>5</v>
      </c>
      <c r="D57" s="25">
        <v>0</v>
      </c>
      <c r="E57" s="25">
        <v>0</v>
      </c>
      <c r="F57" s="25">
        <f>D57+E57</f>
        <v>0</v>
      </c>
      <c r="G57" s="25">
        <v>0</v>
      </c>
      <c r="H57" s="25">
        <v>0</v>
      </c>
      <c r="I57" s="25">
        <f>G57+H57</f>
        <v>0</v>
      </c>
      <c r="J57" s="25">
        <v>0</v>
      </c>
      <c r="K57" s="25">
        <v>0</v>
      </c>
      <c r="L57" s="25">
        <v>0</v>
      </c>
    </row>
    <row r="58" spans="1:12" ht="12.75">
      <c r="A58" s="312"/>
      <c r="B58" s="79"/>
      <c r="C58" s="3" t="s">
        <v>103</v>
      </c>
      <c r="D58" s="25">
        <v>0</v>
      </c>
      <c r="E58" s="25">
        <v>0</v>
      </c>
      <c r="F58" s="25">
        <f>D58+E58</f>
        <v>0</v>
      </c>
      <c r="G58" s="25">
        <v>0</v>
      </c>
      <c r="H58" s="25">
        <v>0</v>
      </c>
      <c r="I58" s="25">
        <f>G58+H58</f>
        <v>0</v>
      </c>
      <c r="J58" s="25">
        <v>0</v>
      </c>
      <c r="K58" s="25">
        <v>0</v>
      </c>
      <c r="L58" s="25">
        <v>0</v>
      </c>
    </row>
    <row r="59" spans="1:12" ht="12.75">
      <c r="A59" s="273" t="s">
        <v>250</v>
      </c>
      <c r="B59" s="274"/>
      <c r="C59" s="275"/>
      <c r="D59" s="57">
        <f aca="true" t="shared" si="12" ref="D59:I59">SUM(D50:D58)</f>
        <v>0</v>
      </c>
      <c r="E59" s="57">
        <f t="shared" si="12"/>
        <v>0</v>
      </c>
      <c r="F59" s="57">
        <f t="shared" si="12"/>
        <v>0</v>
      </c>
      <c r="G59" s="57">
        <f t="shared" si="12"/>
        <v>0</v>
      </c>
      <c r="H59" s="57">
        <f t="shared" si="12"/>
        <v>0</v>
      </c>
      <c r="I59" s="57">
        <f t="shared" si="12"/>
        <v>0</v>
      </c>
      <c r="J59" s="58">
        <v>0</v>
      </c>
      <c r="K59" s="140">
        <v>0</v>
      </c>
      <c r="L59" s="58">
        <v>0</v>
      </c>
    </row>
    <row r="60" spans="1:12" ht="12.75">
      <c r="A60" s="279" t="s">
        <v>169</v>
      </c>
      <c r="B60" s="279"/>
      <c r="C60" s="4" t="s">
        <v>4</v>
      </c>
      <c r="D60" s="96">
        <f aca="true" t="shared" si="13" ref="D60:I62">D8+D11+D15+D18+D21+D24+D27+D30+D33+D37+D40+D43+D46+D50+D53+D56</f>
        <v>260</v>
      </c>
      <c r="E60" s="96">
        <f t="shared" si="13"/>
        <v>350</v>
      </c>
      <c r="F60" s="96">
        <f t="shared" si="13"/>
        <v>610</v>
      </c>
      <c r="G60" s="96">
        <f t="shared" si="13"/>
        <v>230</v>
      </c>
      <c r="H60" s="96">
        <f t="shared" si="13"/>
        <v>205</v>
      </c>
      <c r="I60" s="96">
        <f t="shared" si="13"/>
        <v>435</v>
      </c>
      <c r="J60" s="25">
        <f aca="true" t="shared" si="14" ref="J60:L61">G60/D60*100</f>
        <v>88.46153846153845</v>
      </c>
      <c r="K60" s="25">
        <f t="shared" si="14"/>
        <v>58.57142857142858</v>
      </c>
      <c r="L60" s="25">
        <f t="shared" si="14"/>
        <v>71.31147540983606</v>
      </c>
    </row>
    <row r="61" spans="1:12" ht="12.75">
      <c r="A61" s="279"/>
      <c r="B61" s="279"/>
      <c r="C61" s="4" t="s">
        <v>5</v>
      </c>
      <c r="D61" s="96">
        <f t="shared" si="13"/>
        <v>90</v>
      </c>
      <c r="E61" s="96">
        <f t="shared" si="13"/>
        <v>50</v>
      </c>
      <c r="F61" s="96">
        <f t="shared" si="13"/>
        <v>140</v>
      </c>
      <c r="G61" s="96">
        <f t="shared" si="13"/>
        <v>0</v>
      </c>
      <c r="H61" s="96">
        <f t="shared" si="13"/>
        <v>0</v>
      </c>
      <c r="I61" s="96">
        <f t="shared" si="13"/>
        <v>0</v>
      </c>
      <c r="J61" s="25">
        <f t="shared" si="14"/>
        <v>0</v>
      </c>
      <c r="K61" s="25">
        <f t="shared" si="14"/>
        <v>0</v>
      </c>
      <c r="L61" s="25">
        <f t="shared" si="14"/>
        <v>0</v>
      </c>
    </row>
    <row r="62" spans="1:12" ht="12.75">
      <c r="A62" s="279"/>
      <c r="B62" s="279"/>
      <c r="C62" s="4" t="s">
        <v>103</v>
      </c>
      <c r="D62" s="96">
        <f t="shared" si="13"/>
        <v>0</v>
      </c>
      <c r="E62" s="96">
        <f t="shared" si="13"/>
        <v>0</v>
      </c>
      <c r="F62" s="96">
        <f t="shared" si="13"/>
        <v>0</v>
      </c>
      <c r="G62" s="96">
        <f t="shared" si="13"/>
        <v>0</v>
      </c>
      <c r="H62" s="96">
        <f t="shared" si="13"/>
        <v>0</v>
      </c>
      <c r="I62" s="96">
        <f t="shared" si="13"/>
        <v>0</v>
      </c>
      <c r="J62" s="25">
        <v>0</v>
      </c>
      <c r="K62" s="25">
        <v>0</v>
      </c>
      <c r="L62" s="25">
        <v>0</v>
      </c>
    </row>
  </sheetData>
  <sheetProtection/>
  <mergeCells count="35">
    <mergeCell ref="A1:C1"/>
    <mergeCell ref="A2:B2"/>
    <mergeCell ref="D2:H2"/>
    <mergeCell ref="A3:L3"/>
    <mergeCell ref="E4:G4"/>
    <mergeCell ref="J4:L4"/>
    <mergeCell ref="A5:A6"/>
    <mergeCell ref="B5:B6"/>
    <mergeCell ref="C5:C6"/>
    <mergeCell ref="D5:F5"/>
    <mergeCell ref="G5:I5"/>
    <mergeCell ref="J5:L5"/>
    <mergeCell ref="A8:A13"/>
    <mergeCell ref="B8:B10"/>
    <mergeCell ref="B11:B13"/>
    <mergeCell ref="A14:C14"/>
    <mergeCell ref="A15:A35"/>
    <mergeCell ref="B15:B17"/>
    <mergeCell ref="B18:B20"/>
    <mergeCell ref="B21:B23"/>
    <mergeCell ref="B24:B26"/>
    <mergeCell ref="B27:B29"/>
    <mergeCell ref="B30:B32"/>
    <mergeCell ref="B33:B35"/>
    <mergeCell ref="A36:C36"/>
    <mergeCell ref="A37:A48"/>
    <mergeCell ref="B37:B39"/>
    <mergeCell ref="B40:B42"/>
    <mergeCell ref="B46:B48"/>
    <mergeCell ref="A49:C49"/>
    <mergeCell ref="A50:A58"/>
    <mergeCell ref="B50:B52"/>
    <mergeCell ref="B53:B55"/>
    <mergeCell ref="A59:C59"/>
    <mergeCell ref="A60:B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I36" sqref="I36"/>
    </sheetView>
  </sheetViews>
  <sheetFormatPr defaultColWidth="9.140625" defaultRowHeight="12.75"/>
  <cols>
    <col min="1" max="1" width="5.57421875" style="0" customWidth="1"/>
    <col min="2" max="2" width="5.140625" style="0" customWidth="1"/>
    <col min="3" max="3" width="17.421875" style="0" customWidth="1"/>
    <col min="4" max="11" width="9.7109375" style="0" customWidth="1"/>
    <col min="12" max="13" width="10.140625" style="0" customWidth="1"/>
    <col min="14" max="14" width="7.421875" style="0" customWidth="1"/>
  </cols>
  <sheetData>
    <row r="1" spans="1:3" ht="12.75">
      <c r="A1" s="233" t="s">
        <v>13</v>
      </c>
      <c r="B1" s="233"/>
      <c r="C1" s="233"/>
    </row>
    <row r="2" spans="1:9" ht="12.75">
      <c r="A2" s="233" t="s">
        <v>14</v>
      </c>
      <c r="B2" s="233"/>
      <c r="C2" s="233"/>
      <c r="F2" s="240" t="s">
        <v>96</v>
      </c>
      <c r="G2" s="240"/>
      <c r="H2" s="240"/>
      <c r="I2" s="240"/>
    </row>
    <row r="3" spans="3:13" ht="12.75" customHeight="1">
      <c r="C3" s="240" t="s">
        <v>328</v>
      </c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6:14" ht="11.25" customHeight="1">
      <c r="F4" s="264" t="s">
        <v>110</v>
      </c>
      <c r="G4" s="264"/>
      <c r="H4" s="264"/>
      <c r="I4" s="264"/>
      <c r="N4" s="13" t="s">
        <v>30</v>
      </c>
    </row>
    <row r="5" spans="1:14" ht="12.75" customHeight="1">
      <c r="A5" s="244" t="s">
        <v>28</v>
      </c>
      <c r="B5" s="318"/>
      <c r="C5" s="321" t="s">
        <v>29</v>
      </c>
      <c r="D5" s="248" t="s">
        <v>91</v>
      </c>
      <c r="E5" s="250"/>
      <c r="F5" s="272" t="s">
        <v>92</v>
      </c>
      <c r="G5" s="272"/>
      <c r="H5" s="272" t="s">
        <v>93</v>
      </c>
      <c r="I5" s="272"/>
      <c r="J5" s="272" t="s">
        <v>94</v>
      </c>
      <c r="K5" s="272"/>
      <c r="L5" s="272" t="s">
        <v>95</v>
      </c>
      <c r="M5" s="248"/>
      <c r="N5" s="173" t="s">
        <v>100</v>
      </c>
    </row>
    <row r="6" spans="1:14" ht="12.75" customHeight="1">
      <c r="A6" s="319"/>
      <c r="B6" s="320"/>
      <c r="C6" s="321"/>
      <c r="D6" s="184" t="s">
        <v>99</v>
      </c>
      <c r="E6" s="184" t="s">
        <v>102</v>
      </c>
      <c r="F6" s="184" t="s">
        <v>99</v>
      </c>
      <c r="G6" s="184" t="s">
        <v>102</v>
      </c>
      <c r="H6" s="184" t="s">
        <v>99</v>
      </c>
      <c r="I6" s="184" t="s">
        <v>102</v>
      </c>
      <c r="J6" s="184" t="s">
        <v>99</v>
      </c>
      <c r="K6" s="184" t="s">
        <v>102</v>
      </c>
      <c r="L6" s="184" t="s">
        <v>99</v>
      </c>
      <c r="M6" s="152" t="s">
        <v>102</v>
      </c>
      <c r="N6" s="169" t="s">
        <v>101</v>
      </c>
    </row>
    <row r="7" spans="1:14" s="23" customFormat="1" ht="9.75" customHeight="1">
      <c r="A7" s="313">
        <v>1</v>
      </c>
      <c r="B7" s="314"/>
      <c r="C7" s="26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  <c r="I7" s="16">
        <v>8</v>
      </c>
      <c r="J7" s="16">
        <v>9</v>
      </c>
      <c r="K7" s="16">
        <v>10</v>
      </c>
      <c r="L7" s="16">
        <v>11</v>
      </c>
      <c r="M7" s="16">
        <v>12</v>
      </c>
      <c r="N7" s="27">
        <v>13</v>
      </c>
    </row>
    <row r="8" spans="1:14" ht="11.25" customHeight="1">
      <c r="A8" s="310" t="s">
        <v>40</v>
      </c>
      <c r="B8" s="315"/>
      <c r="C8" s="3" t="s">
        <v>31</v>
      </c>
      <c r="D8" s="139">
        <v>19953</v>
      </c>
      <c r="E8" s="139">
        <v>24511</v>
      </c>
      <c r="F8" s="25">
        <v>2075</v>
      </c>
      <c r="G8" s="25">
        <v>2095</v>
      </c>
      <c r="H8" s="96">
        <v>126</v>
      </c>
      <c r="I8" s="96">
        <v>3</v>
      </c>
      <c r="J8" s="139">
        <v>1640</v>
      </c>
      <c r="K8" s="139">
        <v>1677</v>
      </c>
      <c r="L8" s="25">
        <f aca="true" t="shared" si="0" ref="L8:L35">D8+F8+H8+J8</f>
        <v>23794</v>
      </c>
      <c r="M8" s="25">
        <f aca="true" t="shared" si="1" ref="M8:M35">E8+G8+I8+K8</f>
        <v>28286</v>
      </c>
      <c r="N8" s="25">
        <f>M8/L8*100</f>
        <v>118.87870891821468</v>
      </c>
    </row>
    <row r="9" spans="1:14" ht="11.25" customHeight="1">
      <c r="A9" s="311"/>
      <c r="B9" s="316"/>
      <c r="C9" s="3" t="s">
        <v>32</v>
      </c>
      <c r="D9" s="139">
        <v>1615</v>
      </c>
      <c r="E9" s="139">
        <v>409</v>
      </c>
      <c r="F9" s="25">
        <v>1892</v>
      </c>
      <c r="G9" s="25">
        <v>1685</v>
      </c>
      <c r="H9" s="96">
        <v>18</v>
      </c>
      <c r="I9" s="96">
        <v>27</v>
      </c>
      <c r="J9" s="139">
        <v>0</v>
      </c>
      <c r="K9" s="139">
        <v>0</v>
      </c>
      <c r="L9" s="25">
        <f t="shared" si="0"/>
        <v>3525</v>
      </c>
      <c r="M9" s="25">
        <f t="shared" si="1"/>
        <v>2121</v>
      </c>
      <c r="N9" s="25">
        <f aca="true" t="shared" si="2" ref="N9:N48">M9/L9*100</f>
        <v>60.170212765957444</v>
      </c>
    </row>
    <row r="10" spans="1:14" ht="11.25" customHeight="1">
      <c r="A10" s="311"/>
      <c r="B10" s="316"/>
      <c r="C10" s="3" t="s">
        <v>33</v>
      </c>
      <c r="D10" s="139">
        <v>838</v>
      </c>
      <c r="E10" s="139">
        <v>185</v>
      </c>
      <c r="F10" s="25">
        <v>5667</v>
      </c>
      <c r="G10" s="25">
        <v>5014</v>
      </c>
      <c r="H10" s="96">
        <v>18</v>
      </c>
      <c r="I10" s="96">
        <v>0</v>
      </c>
      <c r="J10" s="139">
        <v>0</v>
      </c>
      <c r="K10" s="139">
        <v>0</v>
      </c>
      <c r="L10" s="25">
        <f t="shared" si="0"/>
        <v>6523</v>
      </c>
      <c r="M10" s="25">
        <f t="shared" si="1"/>
        <v>5199</v>
      </c>
      <c r="N10" s="25">
        <f t="shared" si="2"/>
        <v>79.70259083243906</v>
      </c>
    </row>
    <row r="11" spans="1:14" ht="11.25" customHeight="1">
      <c r="A11" s="311"/>
      <c r="B11" s="316"/>
      <c r="C11" s="5" t="s">
        <v>34</v>
      </c>
      <c r="D11" s="138">
        <f>D8+D9+D10</f>
        <v>22406</v>
      </c>
      <c r="E11" s="102">
        <f aca="true" t="shared" si="3" ref="E11:M11">SUM(E8:E10)</f>
        <v>25105</v>
      </c>
      <c r="F11" s="138">
        <f>SUM(F8:F10)</f>
        <v>9634</v>
      </c>
      <c r="G11" s="102">
        <f t="shared" si="3"/>
        <v>8794</v>
      </c>
      <c r="H11" s="143">
        <v>162</v>
      </c>
      <c r="I11" s="138">
        <f t="shared" si="3"/>
        <v>30</v>
      </c>
      <c r="J11" s="138">
        <f>SUM(J8:J10)</f>
        <v>1640</v>
      </c>
      <c r="K11" s="102">
        <f t="shared" si="3"/>
        <v>1677</v>
      </c>
      <c r="L11" s="102">
        <f t="shared" si="3"/>
        <v>33842</v>
      </c>
      <c r="M11" s="102">
        <f t="shared" si="3"/>
        <v>35606</v>
      </c>
      <c r="N11" s="102">
        <f t="shared" si="2"/>
        <v>105.21245789255956</v>
      </c>
    </row>
    <row r="12" spans="1:14" ht="11.25" customHeight="1">
      <c r="A12" s="311"/>
      <c r="B12" s="316"/>
      <c r="C12" s="3" t="s">
        <v>35</v>
      </c>
      <c r="D12" s="139">
        <v>41050</v>
      </c>
      <c r="E12" s="139">
        <v>29156</v>
      </c>
      <c r="F12" s="25">
        <v>28216</v>
      </c>
      <c r="G12" s="25">
        <v>26398</v>
      </c>
      <c r="H12" s="96">
        <v>31274</v>
      </c>
      <c r="I12" s="142">
        <v>21259</v>
      </c>
      <c r="J12" s="139">
        <v>9072</v>
      </c>
      <c r="K12" s="139">
        <v>9493</v>
      </c>
      <c r="L12" s="25">
        <f t="shared" si="0"/>
        <v>109612</v>
      </c>
      <c r="M12" s="25">
        <f t="shared" si="1"/>
        <v>86306</v>
      </c>
      <c r="N12" s="25">
        <f t="shared" si="2"/>
        <v>78.73772944568113</v>
      </c>
    </row>
    <row r="13" spans="1:14" ht="11.25" customHeight="1">
      <c r="A13" s="311"/>
      <c r="B13" s="316"/>
      <c r="C13" s="3" t="s">
        <v>36</v>
      </c>
      <c r="D13" s="139">
        <v>1860</v>
      </c>
      <c r="E13" s="139">
        <v>1449</v>
      </c>
      <c r="F13" s="25">
        <v>4157</v>
      </c>
      <c r="G13" s="25">
        <v>3410</v>
      </c>
      <c r="H13" s="96">
        <v>1080</v>
      </c>
      <c r="I13" s="142">
        <v>177</v>
      </c>
      <c r="J13" s="139">
        <v>331</v>
      </c>
      <c r="K13" s="139">
        <v>264</v>
      </c>
      <c r="L13" s="25">
        <f t="shared" si="0"/>
        <v>7428</v>
      </c>
      <c r="M13" s="25">
        <f t="shared" si="1"/>
        <v>5300</v>
      </c>
      <c r="N13" s="25">
        <f t="shared" si="2"/>
        <v>71.3516424340334</v>
      </c>
    </row>
    <row r="14" spans="1:14" ht="11.25" customHeight="1">
      <c r="A14" s="311"/>
      <c r="B14" s="316"/>
      <c r="C14" s="3" t="s">
        <v>38</v>
      </c>
      <c r="D14" s="139">
        <v>142</v>
      </c>
      <c r="E14" s="139">
        <v>18</v>
      </c>
      <c r="F14" s="25">
        <v>190</v>
      </c>
      <c r="G14" s="25">
        <v>66</v>
      </c>
      <c r="H14" s="96">
        <v>294</v>
      </c>
      <c r="I14" s="142">
        <v>35</v>
      </c>
      <c r="J14" s="139">
        <v>0</v>
      </c>
      <c r="K14" s="139">
        <v>0</v>
      </c>
      <c r="L14" s="25">
        <f t="shared" si="0"/>
        <v>626</v>
      </c>
      <c r="M14" s="25">
        <f t="shared" si="1"/>
        <v>119</v>
      </c>
      <c r="N14" s="25">
        <f t="shared" si="2"/>
        <v>19.009584664536742</v>
      </c>
    </row>
    <row r="15" spans="1:14" ht="11.25" customHeight="1">
      <c r="A15" s="311"/>
      <c r="B15" s="316"/>
      <c r="C15" s="3" t="s">
        <v>37</v>
      </c>
      <c r="D15" s="139">
        <v>62</v>
      </c>
      <c r="E15" s="139">
        <v>9</v>
      </c>
      <c r="F15" s="25">
        <v>825</v>
      </c>
      <c r="G15" s="25">
        <v>396</v>
      </c>
      <c r="H15" s="96">
        <v>1343</v>
      </c>
      <c r="I15" s="142">
        <v>1908</v>
      </c>
      <c r="J15" s="139">
        <v>0</v>
      </c>
      <c r="K15" s="139">
        <v>30</v>
      </c>
      <c r="L15" s="25">
        <f t="shared" si="0"/>
        <v>2230</v>
      </c>
      <c r="M15" s="25">
        <f t="shared" si="1"/>
        <v>2343</v>
      </c>
      <c r="N15" s="25">
        <f t="shared" si="2"/>
        <v>105.06726457399103</v>
      </c>
    </row>
    <row r="16" spans="1:14" ht="11.25" customHeight="1">
      <c r="A16" s="311"/>
      <c r="B16" s="316"/>
      <c r="C16" s="5" t="s">
        <v>39</v>
      </c>
      <c r="D16" s="138">
        <f>D12+D13+D14+D15</f>
        <v>43114</v>
      </c>
      <c r="E16" s="102">
        <f aca="true" t="shared" si="4" ref="E16:M16">SUM(E12:E15)</f>
        <v>30632</v>
      </c>
      <c r="F16" s="138">
        <f>SUM(F12:F15)</f>
        <v>33388</v>
      </c>
      <c r="G16" s="102">
        <f t="shared" si="4"/>
        <v>30270</v>
      </c>
      <c r="H16" s="143">
        <v>33991</v>
      </c>
      <c r="I16" s="138">
        <f t="shared" si="4"/>
        <v>23379</v>
      </c>
      <c r="J16" s="138">
        <f>SUM(J12:J15)</f>
        <v>9403</v>
      </c>
      <c r="K16" s="102">
        <f t="shared" si="4"/>
        <v>9787</v>
      </c>
      <c r="L16" s="102">
        <f t="shared" si="4"/>
        <v>119896</v>
      </c>
      <c r="M16" s="102">
        <f t="shared" si="4"/>
        <v>94068</v>
      </c>
      <c r="N16" s="102">
        <f t="shared" si="2"/>
        <v>78.45799693067325</v>
      </c>
    </row>
    <row r="17" spans="1:14" ht="11.25" customHeight="1">
      <c r="A17" s="312"/>
      <c r="B17" s="317"/>
      <c r="C17" s="59" t="s">
        <v>250</v>
      </c>
      <c r="D17" s="57">
        <f>D11+D16</f>
        <v>65520</v>
      </c>
      <c r="E17" s="58">
        <f aca="true" t="shared" si="5" ref="E17:M17">E11+E16</f>
        <v>55737</v>
      </c>
      <c r="F17" s="57">
        <f t="shared" si="5"/>
        <v>43022</v>
      </c>
      <c r="G17" s="58">
        <f t="shared" si="5"/>
        <v>39064</v>
      </c>
      <c r="H17" s="57">
        <f>H11+H16</f>
        <v>34153</v>
      </c>
      <c r="I17" s="57">
        <f t="shared" si="5"/>
        <v>23409</v>
      </c>
      <c r="J17" s="144">
        <f t="shared" si="5"/>
        <v>11043</v>
      </c>
      <c r="K17" s="58">
        <f t="shared" si="5"/>
        <v>11464</v>
      </c>
      <c r="L17" s="58">
        <f t="shared" si="5"/>
        <v>153738</v>
      </c>
      <c r="M17" s="58">
        <f t="shared" si="5"/>
        <v>129674</v>
      </c>
      <c r="N17" s="57">
        <f t="shared" si="2"/>
        <v>84.34739621954233</v>
      </c>
    </row>
    <row r="18" spans="1:14" ht="11.25" customHeight="1">
      <c r="A18" s="266" t="s">
        <v>41</v>
      </c>
      <c r="B18" s="266" t="s">
        <v>42</v>
      </c>
      <c r="C18" s="3" t="s">
        <v>31</v>
      </c>
      <c r="D18" s="139">
        <v>3784</v>
      </c>
      <c r="E18" s="139">
        <v>11267</v>
      </c>
      <c r="F18" s="25">
        <v>358</v>
      </c>
      <c r="G18" s="25">
        <v>68</v>
      </c>
      <c r="H18" s="96">
        <v>159</v>
      </c>
      <c r="I18" s="142">
        <v>0</v>
      </c>
      <c r="J18" s="139">
        <v>0</v>
      </c>
      <c r="K18" s="25">
        <v>44</v>
      </c>
      <c r="L18" s="25">
        <f t="shared" si="0"/>
        <v>4301</v>
      </c>
      <c r="M18" s="25">
        <f t="shared" si="1"/>
        <v>11379</v>
      </c>
      <c r="N18" s="25">
        <f t="shared" si="2"/>
        <v>264.5663799116484</v>
      </c>
    </row>
    <row r="19" spans="1:14" ht="11.25" customHeight="1">
      <c r="A19" s="267"/>
      <c r="B19" s="267"/>
      <c r="C19" s="3" t="s">
        <v>32</v>
      </c>
      <c r="D19" s="139">
        <v>676</v>
      </c>
      <c r="E19" s="139">
        <v>109</v>
      </c>
      <c r="F19" s="25">
        <v>164</v>
      </c>
      <c r="G19" s="25">
        <v>215</v>
      </c>
      <c r="H19" s="96">
        <v>36</v>
      </c>
      <c r="I19" s="142">
        <v>0</v>
      </c>
      <c r="J19" s="139">
        <v>0</v>
      </c>
      <c r="K19" s="25">
        <v>0</v>
      </c>
      <c r="L19" s="25">
        <f t="shared" si="0"/>
        <v>876</v>
      </c>
      <c r="M19" s="25">
        <f t="shared" si="1"/>
        <v>324</v>
      </c>
      <c r="N19" s="25">
        <f t="shared" si="2"/>
        <v>36.986301369863014</v>
      </c>
    </row>
    <row r="20" spans="1:14" ht="11.25" customHeight="1">
      <c r="A20" s="267"/>
      <c r="B20" s="267"/>
      <c r="C20" s="3" t="s">
        <v>33</v>
      </c>
      <c r="D20" s="139">
        <v>423</v>
      </c>
      <c r="E20" s="139">
        <v>15</v>
      </c>
      <c r="F20" s="25">
        <v>448</v>
      </c>
      <c r="G20" s="25">
        <v>1680</v>
      </c>
      <c r="H20" s="96">
        <v>9</v>
      </c>
      <c r="I20" s="142">
        <v>0</v>
      </c>
      <c r="J20" s="139">
        <v>0</v>
      </c>
      <c r="K20" s="25">
        <v>0</v>
      </c>
      <c r="L20" s="25">
        <f t="shared" si="0"/>
        <v>880</v>
      </c>
      <c r="M20" s="25">
        <f t="shared" si="1"/>
        <v>1695</v>
      </c>
      <c r="N20" s="25">
        <f t="shared" si="2"/>
        <v>192.61363636363635</v>
      </c>
    </row>
    <row r="21" spans="1:14" ht="11.25" customHeight="1">
      <c r="A21" s="267"/>
      <c r="B21" s="267"/>
      <c r="C21" s="5" t="s">
        <v>34</v>
      </c>
      <c r="D21" s="138">
        <v>4883</v>
      </c>
      <c r="E21" s="102">
        <f aca="true" t="shared" si="6" ref="E21:M21">SUM(E18:E20)</f>
        <v>11391</v>
      </c>
      <c r="F21" s="138">
        <f>SUM(F18:F20)</f>
        <v>970</v>
      </c>
      <c r="G21" s="102">
        <f t="shared" si="6"/>
        <v>1963</v>
      </c>
      <c r="H21" s="143">
        <v>204</v>
      </c>
      <c r="I21" s="138">
        <f t="shared" si="6"/>
        <v>0</v>
      </c>
      <c r="J21" s="138">
        <v>0</v>
      </c>
      <c r="K21" s="102">
        <f t="shared" si="6"/>
        <v>44</v>
      </c>
      <c r="L21" s="102">
        <f t="shared" si="6"/>
        <v>6057</v>
      </c>
      <c r="M21" s="102">
        <f t="shared" si="6"/>
        <v>13398</v>
      </c>
      <c r="N21" s="102">
        <f t="shared" si="2"/>
        <v>221.19861317483904</v>
      </c>
    </row>
    <row r="22" spans="1:14" ht="11.25" customHeight="1">
      <c r="A22" s="267"/>
      <c r="B22" s="267"/>
      <c r="C22" s="3" t="s">
        <v>35</v>
      </c>
      <c r="D22" s="139">
        <v>5069</v>
      </c>
      <c r="E22" s="139">
        <v>2450</v>
      </c>
      <c r="F22" s="25">
        <v>3845</v>
      </c>
      <c r="G22" s="25">
        <v>4301</v>
      </c>
      <c r="H22" s="96">
        <v>1076</v>
      </c>
      <c r="I22" s="142">
        <v>857</v>
      </c>
      <c r="J22" s="139">
        <v>3354</v>
      </c>
      <c r="K22" s="139">
        <v>2519</v>
      </c>
      <c r="L22" s="25">
        <f t="shared" si="0"/>
        <v>13344</v>
      </c>
      <c r="M22" s="25">
        <f t="shared" si="1"/>
        <v>10127</v>
      </c>
      <c r="N22" s="25">
        <f t="shared" si="2"/>
        <v>75.8917865707434</v>
      </c>
    </row>
    <row r="23" spans="1:14" ht="11.25" customHeight="1">
      <c r="A23" s="267"/>
      <c r="B23" s="267"/>
      <c r="C23" s="3" t="s">
        <v>36</v>
      </c>
      <c r="D23" s="139">
        <v>1334</v>
      </c>
      <c r="E23" s="139">
        <v>0</v>
      </c>
      <c r="F23" s="25">
        <v>2378</v>
      </c>
      <c r="G23" s="25">
        <v>1249</v>
      </c>
      <c r="H23" s="96">
        <v>37</v>
      </c>
      <c r="I23" s="142">
        <v>0</v>
      </c>
      <c r="J23" s="139">
        <v>70</v>
      </c>
      <c r="K23" s="139">
        <v>6</v>
      </c>
      <c r="L23" s="25">
        <f t="shared" si="0"/>
        <v>3819</v>
      </c>
      <c r="M23" s="25">
        <f t="shared" si="1"/>
        <v>1255</v>
      </c>
      <c r="N23" s="25">
        <f t="shared" si="2"/>
        <v>32.86200576067033</v>
      </c>
    </row>
    <row r="24" spans="1:14" ht="11.25" customHeight="1">
      <c r="A24" s="267"/>
      <c r="B24" s="267"/>
      <c r="C24" s="3" t="s">
        <v>38</v>
      </c>
      <c r="D24" s="139">
        <v>18</v>
      </c>
      <c r="E24" s="139">
        <v>56</v>
      </c>
      <c r="F24" s="25">
        <v>112</v>
      </c>
      <c r="G24" s="25">
        <v>63</v>
      </c>
      <c r="H24" s="96">
        <v>10</v>
      </c>
      <c r="I24" s="142">
        <v>0</v>
      </c>
      <c r="J24" s="139">
        <v>0</v>
      </c>
      <c r="K24" s="139">
        <v>0</v>
      </c>
      <c r="L24" s="25">
        <f t="shared" si="0"/>
        <v>140</v>
      </c>
      <c r="M24" s="25">
        <f t="shared" si="1"/>
        <v>119</v>
      </c>
      <c r="N24" s="25">
        <f t="shared" si="2"/>
        <v>85</v>
      </c>
    </row>
    <row r="25" spans="1:14" ht="11.25" customHeight="1">
      <c r="A25" s="267"/>
      <c r="B25" s="267"/>
      <c r="C25" s="3" t="s">
        <v>37</v>
      </c>
      <c r="D25" s="139">
        <v>249</v>
      </c>
      <c r="E25" s="139">
        <v>17</v>
      </c>
      <c r="F25" s="25">
        <v>420</v>
      </c>
      <c r="G25" s="25">
        <v>399</v>
      </c>
      <c r="H25" s="96">
        <v>46</v>
      </c>
      <c r="I25" s="142">
        <v>0</v>
      </c>
      <c r="J25" s="139">
        <v>410</v>
      </c>
      <c r="K25" s="139">
        <v>415</v>
      </c>
      <c r="L25" s="25">
        <f t="shared" si="0"/>
        <v>1125</v>
      </c>
      <c r="M25" s="25">
        <f t="shared" si="1"/>
        <v>831</v>
      </c>
      <c r="N25" s="25">
        <f t="shared" si="2"/>
        <v>73.86666666666667</v>
      </c>
    </row>
    <row r="26" spans="1:14" ht="11.25" customHeight="1">
      <c r="A26" s="267"/>
      <c r="B26" s="267"/>
      <c r="C26" s="5" t="s">
        <v>39</v>
      </c>
      <c r="D26" s="138">
        <v>6670</v>
      </c>
      <c r="E26" s="102">
        <f aca="true" t="shared" si="7" ref="E26:M26">SUM(E22:E25)</f>
        <v>2523</v>
      </c>
      <c r="F26" s="138">
        <f>SUM(F22:F25)</f>
        <v>6755</v>
      </c>
      <c r="G26" s="102">
        <f t="shared" si="7"/>
        <v>6012</v>
      </c>
      <c r="H26" s="143">
        <v>1169</v>
      </c>
      <c r="I26" s="138">
        <f t="shared" si="7"/>
        <v>857</v>
      </c>
      <c r="J26" s="138">
        <f>SUM(J22:J25)</f>
        <v>3834</v>
      </c>
      <c r="K26" s="102">
        <f t="shared" si="7"/>
        <v>2940</v>
      </c>
      <c r="L26" s="102">
        <f t="shared" si="7"/>
        <v>18428</v>
      </c>
      <c r="M26" s="102">
        <f t="shared" si="7"/>
        <v>12332</v>
      </c>
      <c r="N26" s="102">
        <f t="shared" si="2"/>
        <v>66.91990449316258</v>
      </c>
    </row>
    <row r="27" spans="1:14" ht="11.25" customHeight="1">
      <c r="A27" s="267"/>
      <c r="B27" s="268"/>
      <c r="C27" s="59" t="s">
        <v>250</v>
      </c>
      <c r="D27" s="57">
        <f>D21+D26</f>
        <v>11553</v>
      </c>
      <c r="E27" s="58">
        <f aca="true" t="shared" si="8" ref="E27:M27">E21+E26</f>
        <v>13914</v>
      </c>
      <c r="F27" s="57">
        <f t="shared" si="8"/>
        <v>7725</v>
      </c>
      <c r="G27" s="58">
        <f t="shared" si="8"/>
        <v>7975</v>
      </c>
      <c r="H27" s="57">
        <f>H21+H26</f>
        <v>1373</v>
      </c>
      <c r="I27" s="57">
        <f t="shared" si="8"/>
        <v>857</v>
      </c>
      <c r="J27" s="144">
        <f t="shared" si="8"/>
        <v>3834</v>
      </c>
      <c r="K27" s="58">
        <f t="shared" si="8"/>
        <v>2984</v>
      </c>
      <c r="L27" s="58">
        <f t="shared" si="8"/>
        <v>24485</v>
      </c>
      <c r="M27" s="58">
        <f t="shared" si="8"/>
        <v>25730</v>
      </c>
      <c r="N27" s="58">
        <f t="shared" si="2"/>
        <v>105.08474576271188</v>
      </c>
    </row>
    <row r="28" spans="1:14" ht="11.25" customHeight="1">
      <c r="A28" s="267"/>
      <c r="B28" s="266" t="s">
        <v>43</v>
      </c>
      <c r="C28" s="3" t="s">
        <v>31</v>
      </c>
      <c r="D28" s="139">
        <v>634</v>
      </c>
      <c r="E28" s="139">
        <v>1021</v>
      </c>
      <c r="F28" s="25">
        <v>762</v>
      </c>
      <c r="G28" s="25">
        <v>363</v>
      </c>
      <c r="H28" s="96">
        <v>0</v>
      </c>
      <c r="I28" s="96">
        <v>0</v>
      </c>
      <c r="J28" s="139">
        <v>0</v>
      </c>
      <c r="K28" s="25">
        <v>0</v>
      </c>
      <c r="L28" s="25">
        <f t="shared" si="0"/>
        <v>1396</v>
      </c>
      <c r="M28" s="25">
        <f t="shared" si="1"/>
        <v>1384</v>
      </c>
      <c r="N28" s="25">
        <f t="shared" si="2"/>
        <v>99.14040114613181</v>
      </c>
    </row>
    <row r="29" spans="1:14" ht="11.25" customHeight="1">
      <c r="A29" s="267"/>
      <c r="B29" s="267"/>
      <c r="C29" s="3" t="s">
        <v>32</v>
      </c>
      <c r="D29" s="139">
        <v>25</v>
      </c>
      <c r="E29" s="139">
        <v>1</v>
      </c>
      <c r="F29" s="25">
        <v>118</v>
      </c>
      <c r="G29" s="25">
        <v>131</v>
      </c>
      <c r="H29" s="96">
        <v>0</v>
      </c>
      <c r="I29" s="96">
        <v>0</v>
      </c>
      <c r="J29" s="139">
        <v>0</v>
      </c>
      <c r="K29" s="25">
        <v>0</v>
      </c>
      <c r="L29" s="25">
        <f t="shared" si="0"/>
        <v>143</v>
      </c>
      <c r="M29" s="25">
        <f t="shared" si="1"/>
        <v>132</v>
      </c>
      <c r="N29" s="25">
        <f t="shared" si="2"/>
        <v>92.3076923076923</v>
      </c>
    </row>
    <row r="30" spans="1:14" ht="11.25" customHeight="1">
      <c r="A30" s="267"/>
      <c r="B30" s="267"/>
      <c r="C30" s="3" t="s">
        <v>33</v>
      </c>
      <c r="D30" s="139">
        <v>8</v>
      </c>
      <c r="E30" s="139">
        <v>4</v>
      </c>
      <c r="F30" s="25">
        <v>124</v>
      </c>
      <c r="G30" s="25">
        <v>87</v>
      </c>
      <c r="H30" s="96">
        <v>0</v>
      </c>
      <c r="I30" s="96">
        <v>0</v>
      </c>
      <c r="J30" s="139">
        <v>0</v>
      </c>
      <c r="K30" s="25">
        <v>0</v>
      </c>
      <c r="L30" s="25">
        <f t="shared" si="0"/>
        <v>132</v>
      </c>
      <c r="M30" s="25">
        <f t="shared" si="1"/>
        <v>91</v>
      </c>
      <c r="N30" s="25">
        <f t="shared" si="2"/>
        <v>68.93939393939394</v>
      </c>
    </row>
    <row r="31" spans="1:14" ht="11.25" customHeight="1">
      <c r="A31" s="267"/>
      <c r="B31" s="267"/>
      <c r="C31" s="5" t="s">
        <v>34</v>
      </c>
      <c r="D31" s="138">
        <v>667</v>
      </c>
      <c r="E31" s="102">
        <f aca="true" t="shared" si="9" ref="E31:M31">SUM(E28:E30)</f>
        <v>1026</v>
      </c>
      <c r="F31" s="138">
        <f>SUM(F28:F30)</f>
        <v>1004</v>
      </c>
      <c r="G31" s="102">
        <f t="shared" si="9"/>
        <v>581</v>
      </c>
      <c r="H31" s="143">
        <v>0</v>
      </c>
      <c r="I31" s="138">
        <f t="shared" si="9"/>
        <v>0</v>
      </c>
      <c r="J31" s="138">
        <v>0</v>
      </c>
      <c r="K31" s="102">
        <f t="shared" si="9"/>
        <v>0</v>
      </c>
      <c r="L31" s="102">
        <f t="shared" si="9"/>
        <v>1671</v>
      </c>
      <c r="M31" s="102">
        <f t="shared" si="9"/>
        <v>1607</v>
      </c>
      <c r="N31" s="102">
        <f t="shared" si="2"/>
        <v>96.16995810891682</v>
      </c>
    </row>
    <row r="32" spans="1:14" ht="11.25" customHeight="1">
      <c r="A32" s="267"/>
      <c r="B32" s="267"/>
      <c r="C32" s="3" t="s">
        <v>35</v>
      </c>
      <c r="D32" s="139">
        <v>6670</v>
      </c>
      <c r="E32" s="139">
        <v>4574</v>
      </c>
      <c r="F32" s="25">
        <v>5323</v>
      </c>
      <c r="G32" s="25">
        <v>6735</v>
      </c>
      <c r="H32" s="96">
        <v>1209</v>
      </c>
      <c r="I32" s="142">
        <v>1132</v>
      </c>
      <c r="J32" s="139">
        <v>1793</v>
      </c>
      <c r="K32" s="139">
        <v>1297</v>
      </c>
      <c r="L32" s="25">
        <f t="shared" si="0"/>
        <v>14995</v>
      </c>
      <c r="M32" s="25">
        <f t="shared" si="1"/>
        <v>13738</v>
      </c>
      <c r="N32" s="25">
        <f t="shared" si="2"/>
        <v>91.61720573524508</v>
      </c>
    </row>
    <row r="33" spans="1:14" ht="11.25" customHeight="1">
      <c r="A33" s="267"/>
      <c r="B33" s="267"/>
      <c r="C33" s="3" t="s">
        <v>36</v>
      </c>
      <c r="D33" s="139">
        <v>1342</v>
      </c>
      <c r="E33" s="139">
        <v>1</v>
      </c>
      <c r="F33" s="25">
        <v>1374</v>
      </c>
      <c r="G33" s="25">
        <v>1593</v>
      </c>
      <c r="H33" s="96">
        <v>42</v>
      </c>
      <c r="I33" s="142">
        <v>0</v>
      </c>
      <c r="J33" s="139">
        <v>0</v>
      </c>
      <c r="K33" s="139">
        <v>1</v>
      </c>
      <c r="L33" s="25">
        <f t="shared" si="0"/>
        <v>2758</v>
      </c>
      <c r="M33" s="25">
        <f t="shared" si="1"/>
        <v>1595</v>
      </c>
      <c r="N33" s="25">
        <f t="shared" si="2"/>
        <v>57.83176214648296</v>
      </c>
    </row>
    <row r="34" spans="1:14" ht="11.25" customHeight="1">
      <c r="A34" s="267"/>
      <c r="B34" s="267"/>
      <c r="C34" s="3" t="s">
        <v>38</v>
      </c>
      <c r="D34" s="139">
        <v>18</v>
      </c>
      <c r="E34" s="139">
        <v>7</v>
      </c>
      <c r="F34" s="25">
        <v>53</v>
      </c>
      <c r="G34" s="25">
        <v>216</v>
      </c>
      <c r="H34" s="96">
        <v>11</v>
      </c>
      <c r="I34" s="142">
        <v>0</v>
      </c>
      <c r="J34" s="139">
        <v>0</v>
      </c>
      <c r="K34" s="139">
        <v>0</v>
      </c>
      <c r="L34" s="25">
        <f t="shared" si="0"/>
        <v>82</v>
      </c>
      <c r="M34" s="25">
        <f t="shared" si="1"/>
        <v>223</v>
      </c>
      <c r="N34" s="25">
        <f t="shared" si="2"/>
        <v>271.95121951219517</v>
      </c>
    </row>
    <row r="35" spans="1:14" ht="11.25" customHeight="1">
      <c r="A35" s="267"/>
      <c r="B35" s="267"/>
      <c r="C35" s="3" t="s">
        <v>37</v>
      </c>
      <c r="D35" s="139">
        <v>400</v>
      </c>
      <c r="E35" s="139">
        <v>0</v>
      </c>
      <c r="F35" s="25">
        <v>325</v>
      </c>
      <c r="G35" s="25">
        <v>577</v>
      </c>
      <c r="H35" s="96">
        <v>52</v>
      </c>
      <c r="I35" s="142">
        <v>3</v>
      </c>
      <c r="J35" s="139">
        <v>0</v>
      </c>
      <c r="K35" s="139">
        <v>48</v>
      </c>
      <c r="L35" s="25">
        <f t="shared" si="0"/>
        <v>777</v>
      </c>
      <c r="M35" s="25">
        <f t="shared" si="1"/>
        <v>628</v>
      </c>
      <c r="N35" s="25">
        <f t="shared" si="2"/>
        <v>80.82368082368082</v>
      </c>
    </row>
    <row r="36" spans="1:14" ht="11.25" customHeight="1">
      <c r="A36" s="267"/>
      <c r="B36" s="267"/>
      <c r="C36" s="5" t="s">
        <v>39</v>
      </c>
      <c r="D36" s="138">
        <v>8427</v>
      </c>
      <c r="E36" s="102">
        <f aca="true" t="shared" si="10" ref="E36:M36">SUM(E32:E35)</f>
        <v>4582</v>
      </c>
      <c r="F36" s="138">
        <f>SUM(F32:F35)</f>
        <v>7075</v>
      </c>
      <c r="G36" s="102">
        <f t="shared" si="10"/>
        <v>9121</v>
      </c>
      <c r="H36" s="143">
        <v>1314</v>
      </c>
      <c r="I36" s="138">
        <f t="shared" si="10"/>
        <v>1135</v>
      </c>
      <c r="J36" s="138">
        <f>SUM(J32:J35)</f>
        <v>1793</v>
      </c>
      <c r="K36" s="102">
        <f t="shared" si="10"/>
        <v>1346</v>
      </c>
      <c r="L36" s="102">
        <f t="shared" si="10"/>
        <v>18612</v>
      </c>
      <c r="M36" s="102">
        <f t="shared" si="10"/>
        <v>16184</v>
      </c>
      <c r="N36" s="102">
        <f t="shared" si="2"/>
        <v>86.95465291209972</v>
      </c>
    </row>
    <row r="37" spans="1:14" ht="11.25" customHeight="1">
      <c r="A37" s="268"/>
      <c r="B37" s="268"/>
      <c r="C37" s="59" t="s">
        <v>250</v>
      </c>
      <c r="D37" s="57">
        <f>D31+D36</f>
        <v>9094</v>
      </c>
      <c r="E37" s="57">
        <f aca="true" t="shared" si="11" ref="E37:M37">E36+E31</f>
        <v>5608</v>
      </c>
      <c r="F37" s="57">
        <f>F31+F36</f>
        <v>8079</v>
      </c>
      <c r="G37" s="57">
        <f t="shared" si="11"/>
        <v>9702</v>
      </c>
      <c r="H37" s="57">
        <v>1314</v>
      </c>
      <c r="I37" s="57">
        <f t="shared" si="11"/>
        <v>1135</v>
      </c>
      <c r="J37" s="144">
        <f>J31+J36</f>
        <v>1793</v>
      </c>
      <c r="K37" s="57">
        <f t="shared" si="11"/>
        <v>1346</v>
      </c>
      <c r="L37" s="57">
        <f t="shared" si="11"/>
        <v>20283</v>
      </c>
      <c r="M37" s="57">
        <f t="shared" si="11"/>
        <v>17791</v>
      </c>
      <c r="N37" s="58">
        <f t="shared" si="2"/>
        <v>87.71384903613864</v>
      </c>
    </row>
    <row r="38" spans="1:14" ht="11.25" customHeight="1">
      <c r="A38" s="224" t="s">
        <v>251</v>
      </c>
      <c r="B38" s="225"/>
      <c r="C38" s="226"/>
      <c r="D38" s="191">
        <f>D27+D37</f>
        <v>20647</v>
      </c>
      <c r="E38" s="191">
        <f aca="true" t="shared" si="12" ref="E38:M38">E37+E27</f>
        <v>19522</v>
      </c>
      <c r="F38" s="191">
        <f>F27+F37</f>
        <v>15804</v>
      </c>
      <c r="G38" s="191">
        <f t="shared" si="12"/>
        <v>17677</v>
      </c>
      <c r="H38" s="191">
        <f>H27+H37</f>
        <v>2687</v>
      </c>
      <c r="I38" s="191">
        <f t="shared" si="12"/>
        <v>1992</v>
      </c>
      <c r="J38" s="191">
        <f>J27+J37</f>
        <v>5627</v>
      </c>
      <c r="K38" s="191">
        <f t="shared" si="12"/>
        <v>4330</v>
      </c>
      <c r="L38" s="191">
        <f t="shared" si="12"/>
        <v>44768</v>
      </c>
      <c r="M38" s="191">
        <f t="shared" si="12"/>
        <v>43521</v>
      </c>
      <c r="N38" s="191">
        <f t="shared" si="2"/>
        <v>97.21452823445318</v>
      </c>
    </row>
    <row r="39" spans="1:14" ht="11.25" customHeight="1">
      <c r="A39" s="310" t="s">
        <v>6</v>
      </c>
      <c r="B39" s="315"/>
      <c r="C39" s="3" t="s">
        <v>31</v>
      </c>
      <c r="D39" s="25">
        <f>D8+D18+D28</f>
        <v>24371</v>
      </c>
      <c r="E39" s="25">
        <f aca="true" t="shared" si="13" ref="E39:K41">E8+E18+E28</f>
        <v>36799</v>
      </c>
      <c r="F39" s="25">
        <f t="shared" si="13"/>
        <v>3195</v>
      </c>
      <c r="G39" s="43">
        <f t="shared" si="13"/>
        <v>2526</v>
      </c>
      <c r="H39" s="25">
        <v>285</v>
      </c>
      <c r="I39" s="25">
        <f t="shared" si="13"/>
        <v>3</v>
      </c>
      <c r="J39" s="139">
        <f t="shared" si="13"/>
        <v>1640</v>
      </c>
      <c r="K39" s="25">
        <f t="shared" si="13"/>
        <v>1721</v>
      </c>
      <c r="L39" s="25">
        <f aca="true" t="shared" si="14" ref="L39:L46">D39+F39+H39+J39</f>
        <v>29491</v>
      </c>
      <c r="M39" s="25">
        <f aca="true" t="shared" si="15" ref="M39:M46">E39+G39+I39+K39</f>
        <v>41049</v>
      </c>
      <c r="N39" s="25">
        <f t="shared" si="2"/>
        <v>139.1916177816961</v>
      </c>
    </row>
    <row r="40" spans="1:14" ht="11.25" customHeight="1">
      <c r="A40" s="311"/>
      <c r="B40" s="316"/>
      <c r="C40" s="3" t="s">
        <v>32</v>
      </c>
      <c r="D40" s="25">
        <f>D9+D19+D29</f>
        <v>2316</v>
      </c>
      <c r="E40" s="25">
        <f t="shared" si="13"/>
        <v>519</v>
      </c>
      <c r="F40" s="25">
        <f t="shared" si="13"/>
        <v>2174</v>
      </c>
      <c r="G40" s="43">
        <f t="shared" si="13"/>
        <v>2031</v>
      </c>
      <c r="H40" s="25">
        <v>54</v>
      </c>
      <c r="I40" s="25">
        <f t="shared" si="13"/>
        <v>27</v>
      </c>
      <c r="J40" s="139">
        <f t="shared" si="13"/>
        <v>0</v>
      </c>
      <c r="K40" s="25">
        <f t="shared" si="13"/>
        <v>0</v>
      </c>
      <c r="L40" s="25">
        <f t="shared" si="14"/>
        <v>4544</v>
      </c>
      <c r="M40" s="25">
        <f t="shared" si="15"/>
        <v>2577</v>
      </c>
      <c r="N40" s="25">
        <f t="shared" si="2"/>
        <v>56.71214788732394</v>
      </c>
    </row>
    <row r="41" spans="1:14" ht="11.25" customHeight="1">
      <c r="A41" s="311"/>
      <c r="B41" s="316"/>
      <c r="C41" s="3" t="s">
        <v>33</v>
      </c>
      <c r="D41" s="25">
        <f>D10+D20+D30</f>
        <v>1269</v>
      </c>
      <c r="E41" s="25">
        <f t="shared" si="13"/>
        <v>204</v>
      </c>
      <c r="F41" s="25">
        <f t="shared" si="13"/>
        <v>6239</v>
      </c>
      <c r="G41" s="43">
        <f t="shared" si="13"/>
        <v>6781</v>
      </c>
      <c r="H41" s="25">
        <v>27</v>
      </c>
      <c r="I41" s="25">
        <f t="shared" si="13"/>
        <v>0</v>
      </c>
      <c r="J41" s="139">
        <f t="shared" si="13"/>
        <v>0</v>
      </c>
      <c r="K41" s="25">
        <f t="shared" si="13"/>
        <v>0</v>
      </c>
      <c r="L41" s="25">
        <f t="shared" si="14"/>
        <v>7535</v>
      </c>
      <c r="M41" s="25">
        <f t="shared" si="15"/>
        <v>6985</v>
      </c>
      <c r="N41" s="25">
        <f t="shared" si="2"/>
        <v>92.7007299270073</v>
      </c>
    </row>
    <row r="42" spans="1:14" ht="11.25" customHeight="1">
      <c r="A42" s="311"/>
      <c r="B42" s="316"/>
      <c r="C42" s="59" t="s">
        <v>34</v>
      </c>
      <c r="D42" s="57">
        <v>27956</v>
      </c>
      <c r="E42" s="57">
        <f aca="true" t="shared" si="16" ref="E42:M42">E39+E40+E41</f>
        <v>37522</v>
      </c>
      <c r="F42" s="57">
        <f>SUM(F39:F41)</f>
        <v>11608</v>
      </c>
      <c r="G42" s="57">
        <f t="shared" si="16"/>
        <v>11338</v>
      </c>
      <c r="H42" s="57">
        <v>366</v>
      </c>
      <c r="I42" s="57">
        <f t="shared" si="16"/>
        <v>30</v>
      </c>
      <c r="J42" s="144">
        <f>SUM(J39:J41)</f>
        <v>1640</v>
      </c>
      <c r="K42" s="57">
        <f t="shared" si="16"/>
        <v>1721</v>
      </c>
      <c r="L42" s="57">
        <f t="shared" si="16"/>
        <v>41570</v>
      </c>
      <c r="M42" s="57">
        <f t="shared" si="16"/>
        <v>50611</v>
      </c>
      <c r="N42" s="57">
        <f t="shared" si="2"/>
        <v>121.74885734904979</v>
      </c>
    </row>
    <row r="43" spans="1:14" ht="11.25" customHeight="1">
      <c r="A43" s="311"/>
      <c r="B43" s="316"/>
      <c r="C43" s="3" t="s">
        <v>35</v>
      </c>
      <c r="D43" s="25">
        <f>D12+D22+D32</f>
        <v>52789</v>
      </c>
      <c r="E43" s="25">
        <f aca="true" t="shared" si="17" ref="E43:F46">E12+E22+E32</f>
        <v>36180</v>
      </c>
      <c r="F43" s="25">
        <f t="shared" si="17"/>
        <v>37384</v>
      </c>
      <c r="G43" s="43">
        <f aca="true" t="shared" si="18" ref="G43:K46">G12+G22+G32</f>
        <v>37434</v>
      </c>
      <c r="H43" s="25">
        <v>33559</v>
      </c>
      <c r="I43" s="25">
        <f t="shared" si="18"/>
        <v>23248</v>
      </c>
      <c r="J43" s="139">
        <f>J12+J22+J32</f>
        <v>14219</v>
      </c>
      <c r="K43" s="25">
        <f t="shared" si="18"/>
        <v>13309</v>
      </c>
      <c r="L43" s="25">
        <f t="shared" si="14"/>
        <v>137951</v>
      </c>
      <c r="M43" s="25">
        <f t="shared" si="15"/>
        <v>110171</v>
      </c>
      <c r="N43" s="25">
        <f t="shared" si="2"/>
        <v>79.862414915441</v>
      </c>
    </row>
    <row r="44" spans="1:14" ht="11.25" customHeight="1">
      <c r="A44" s="311"/>
      <c r="B44" s="316"/>
      <c r="C44" s="3" t="s">
        <v>36</v>
      </c>
      <c r="D44" s="25">
        <f>D13+D23+D33</f>
        <v>4536</v>
      </c>
      <c r="E44" s="25">
        <f t="shared" si="17"/>
        <v>1450</v>
      </c>
      <c r="F44" s="25">
        <f t="shared" si="17"/>
        <v>7909</v>
      </c>
      <c r="G44" s="43">
        <f t="shared" si="18"/>
        <v>6252</v>
      </c>
      <c r="H44" s="25">
        <v>1159</v>
      </c>
      <c r="I44" s="25">
        <f t="shared" si="18"/>
        <v>177</v>
      </c>
      <c r="J44" s="139">
        <f t="shared" si="18"/>
        <v>401</v>
      </c>
      <c r="K44" s="25">
        <f t="shared" si="18"/>
        <v>271</v>
      </c>
      <c r="L44" s="25">
        <f t="shared" si="14"/>
        <v>14005</v>
      </c>
      <c r="M44" s="25">
        <f t="shared" si="15"/>
        <v>8150</v>
      </c>
      <c r="N44" s="25">
        <f t="shared" si="2"/>
        <v>58.19350232059979</v>
      </c>
    </row>
    <row r="45" spans="1:14" ht="11.25" customHeight="1">
      <c r="A45" s="311"/>
      <c r="B45" s="316"/>
      <c r="C45" s="3" t="s">
        <v>38</v>
      </c>
      <c r="D45" s="25">
        <f>D14+D24+D34</f>
        <v>178</v>
      </c>
      <c r="E45" s="25">
        <f t="shared" si="17"/>
        <v>81</v>
      </c>
      <c r="F45" s="25">
        <f t="shared" si="17"/>
        <v>355</v>
      </c>
      <c r="G45" s="43">
        <f t="shared" si="18"/>
        <v>345</v>
      </c>
      <c r="H45" s="25">
        <v>315</v>
      </c>
      <c r="I45" s="25">
        <f t="shared" si="18"/>
        <v>35</v>
      </c>
      <c r="J45" s="139">
        <f t="shared" si="18"/>
        <v>0</v>
      </c>
      <c r="K45" s="25">
        <f t="shared" si="18"/>
        <v>0</v>
      </c>
      <c r="L45" s="25">
        <f t="shared" si="14"/>
        <v>848</v>
      </c>
      <c r="M45" s="25">
        <f t="shared" si="15"/>
        <v>461</v>
      </c>
      <c r="N45" s="25">
        <f t="shared" si="2"/>
        <v>54.363207547169814</v>
      </c>
    </row>
    <row r="46" spans="1:14" ht="11.25" customHeight="1">
      <c r="A46" s="311"/>
      <c r="B46" s="316"/>
      <c r="C46" s="3" t="s">
        <v>37</v>
      </c>
      <c r="D46" s="25">
        <f>D15+D25+D35</f>
        <v>711</v>
      </c>
      <c r="E46" s="25">
        <f>E15+E25+E35</f>
        <v>26</v>
      </c>
      <c r="F46" s="25">
        <f t="shared" si="17"/>
        <v>1570</v>
      </c>
      <c r="G46" s="43">
        <f t="shared" si="18"/>
        <v>1372</v>
      </c>
      <c r="H46" s="25">
        <v>1441</v>
      </c>
      <c r="I46" s="25">
        <f t="shared" si="18"/>
        <v>1911</v>
      </c>
      <c r="J46" s="139">
        <f t="shared" si="18"/>
        <v>410</v>
      </c>
      <c r="K46" s="25">
        <f t="shared" si="18"/>
        <v>493</v>
      </c>
      <c r="L46" s="25">
        <f t="shared" si="14"/>
        <v>4132</v>
      </c>
      <c r="M46" s="25">
        <f t="shared" si="15"/>
        <v>3802</v>
      </c>
      <c r="N46" s="25">
        <f t="shared" si="2"/>
        <v>92.0135527589545</v>
      </c>
    </row>
    <row r="47" spans="1:14" ht="11.25" customHeight="1">
      <c r="A47" s="311"/>
      <c r="B47" s="316"/>
      <c r="C47" s="59" t="s">
        <v>39</v>
      </c>
      <c r="D47" s="57">
        <f>D43+D44+D45+D46</f>
        <v>58214</v>
      </c>
      <c r="E47" s="57">
        <f aca="true" t="shared" si="19" ref="E47:M47">SUM(E43:E46)</f>
        <v>37737</v>
      </c>
      <c r="F47" s="57">
        <f t="shared" si="19"/>
        <v>47218</v>
      </c>
      <c r="G47" s="57">
        <f t="shared" si="19"/>
        <v>45403</v>
      </c>
      <c r="H47" s="57">
        <v>36474</v>
      </c>
      <c r="I47" s="57">
        <f t="shared" si="19"/>
        <v>25371</v>
      </c>
      <c r="J47" s="144">
        <f t="shared" si="19"/>
        <v>15030</v>
      </c>
      <c r="K47" s="57">
        <f t="shared" si="19"/>
        <v>14073</v>
      </c>
      <c r="L47" s="57">
        <f t="shared" si="19"/>
        <v>156936</v>
      </c>
      <c r="M47" s="57">
        <f t="shared" si="19"/>
        <v>122584</v>
      </c>
      <c r="N47" s="57">
        <f t="shared" si="2"/>
        <v>78.11082224601111</v>
      </c>
    </row>
    <row r="48" spans="1:14" ht="11.25" customHeight="1">
      <c r="A48" s="312"/>
      <c r="B48" s="317"/>
      <c r="C48" s="197" t="s">
        <v>250</v>
      </c>
      <c r="D48" s="191">
        <f>D42+D47</f>
        <v>86170</v>
      </c>
      <c r="E48" s="191">
        <f aca="true" t="shared" si="20" ref="E48:M48">E42+E47</f>
        <v>75259</v>
      </c>
      <c r="F48" s="191">
        <f t="shared" si="20"/>
        <v>58826</v>
      </c>
      <c r="G48" s="191">
        <f t="shared" si="20"/>
        <v>56741</v>
      </c>
      <c r="H48" s="191">
        <v>36840</v>
      </c>
      <c r="I48" s="191">
        <f t="shared" si="20"/>
        <v>25401</v>
      </c>
      <c r="J48" s="191">
        <f t="shared" si="20"/>
        <v>16670</v>
      </c>
      <c r="K48" s="191">
        <f t="shared" si="20"/>
        <v>15794</v>
      </c>
      <c r="L48" s="191">
        <f t="shared" si="20"/>
        <v>198506</v>
      </c>
      <c r="M48" s="191">
        <f t="shared" si="20"/>
        <v>173195</v>
      </c>
      <c r="N48" s="191">
        <f t="shared" si="2"/>
        <v>87.249251911781</v>
      </c>
    </row>
  </sheetData>
  <sheetProtection/>
  <mergeCells count="19">
    <mergeCell ref="F2:I2"/>
    <mergeCell ref="F4:I4"/>
    <mergeCell ref="L5:M5"/>
    <mergeCell ref="A1:C1"/>
    <mergeCell ref="A2:C2"/>
    <mergeCell ref="C5:C6"/>
    <mergeCell ref="D5:E5"/>
    <mergeCell ref="F5:G5"/>
    <mergeCell ref="H5:I5"/>
    <mergeCell ref="J5:K5"/>
    <mergeCell ref="C3:M3"/>
    <mergeCell ref="A7:B7"/>
    <mergeCell ref="A39:B48"/>
    <mergeCell ref="A8:B17"/>
    <mergeCell ref="A5:B6"/>
    <mergeCell ref="A38:C38"/>
    <mergeCell ref="A18:A37"/>
    <mergeCell ref="B18:B27"/>
    <mergeCell ref="B28:B37"/>
  </mergeCells>
  <printOptions horizontalCentered="1"/>
  <pageMargins left="0.5511811023622047" right="0.5511811023622047" top="0.3937007874015748" bottom="0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N47" sqref="N47"/>
    </sheetView>
  </sheetViews>
  <sheetFormatPr defaultColWidth="9.140625" defaultRowHeight="12.75"/>
  <cols>
    <col min="3" max="3" width="11.421875" style="0" customWidth="1"/>
  </cols>
  <sheetData>
    <row r="1" spans="1:3" ht="12.75">
      <c r="A1" s="233" t="s">
        <v>13</v>
      </c>
      <c r="B1" s="233"/>
      <c r="C1" s="233"/>
    </row>
    <row r="2" spans="1:9" ht="12.75">
      <c r="A2" s="233" t="s">
        <v>14</v>
      </c>
      <c r="B2" s="233"/>
      <c r="C2" s="233"/>
      <c r="F2" s="240" t="s">
        <v>96</v>
      </c>
      <c r="G2" s="240"/>
      <c r="H2" s="240"/>
      <c r="I2" s="240"/>
    </row>
    <row r="3" spans="3:13" ht="12.75">
      <c r="C3" s="240" t="s">
        <v>329</v>
      </c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6:14" ht="10.5" customHeight="1">
      <c r="F4" s="264" t="s">
        <v>110</v>
      </c>
      <c r="G4" s="264"/>
      <c r="H4" s="264"/>
      <c r="I4" s="264"/>
      <c r="N4" s="13" t="s">
        <v>30</v>
      </c>
    </row>
    <row r="5" spans="1:14" ht="12.75">
      <c r="A5" s="244" t="s">
        <v>28</v>
      </c>
      <c r="B5" s="318"/>
      <c r="C5" s="321" t="s">
        <v>29</v>
      </c>
      <c r="D5" s="248" t="s">
        <v>91</v>
      </c>
      <c r="E5" s="250"/>
      <c r="F5" s="272" t="s">
        <v>92</v>
      </c>
      <c r="G5" s="272"/>
      <c r="H5" s="272" t="s">
        <v>93</v>
      </c>
      <c r="I5" s="272"/>
      <c r="J5" s="272" t="s">
        <v>94</v>
      </c>
      <c r="K5" s="272"/>
      <c r="L5" s="272" t="s">
        <v>95</v>
      </c>
      <c r="M5" s="248"/>
      <c r="N5" s="173" t="s">
        <v>100</v>
      </c>
    </row>
    <row r="6" spans="1:14" ht="9.75" customHeight="1">
      <c r="A6" s="319"/>
      <c r="B6" s="320"/>
      <c r="C6" s="321"/>
      <c r="D6" s="184" t="s">
        <v>99</v>
      </c>
      <c r="E6" s="184" t="s">
        <v>102</v>
      </c>
      <c r="F6" s="184" t="s">
        <v>99</v>
      </c>
      <c r="G6" s="184" t="s">
        <v>102</v>
      </c>
      <c r="H6" s="184" t="s">
        <v>99</v>
      </c>
      <c r="I6" s="184" t="s">
        <v>102</v>
      </c>
      <c r="J6" s="184" t="s">
        <v>99</v>
      </c>
      <c r="K6" s="184" t="s">
        <v>102</v>
      </c>
      <c r="L6" s="184" t="s">
        <v>99</v>
      </c>
      <c r="M6" s="152" t="s">
        <v>102</v>
      </c>
      <c r="N6" s="169" t="s">
        <v>101</v>
      </c>
    </row>
    <row r="7" spans="1:14" ht="10.5" customHeight="1">
      <c r="A7" s="313">
        <v>1</v>
      </c>
      <c r="B7" s="314"/>
      <c r="C7" s="26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  <c r="I7" s="16">
        <v>8</v>
      </c>
      <c r="J7" s="16">
        <v>9</v>
      </c>
      <c r="K7" s="16">
        <v>10</v>
      </c>
      <c r="L7" s="16">
        <v>11</v>
      </c>
      <c r="M7" s="16">
        <v>12</v>
      </c>
      <c r="N7" s="27">
        <v>13</v>
      </c>
    </row>
    <row r="8" spans="1:14" ht="9.75" customHeight="1">
      <c r="A8" s="310" t="s">
        <v>40</v>
      </c>
      <c r="B8" s="315"/>
      <c r="C8" s="3" t="s">
        <v>31</v>
      </c>
      <c r="D8" s="139">
        <v>0</v>
      </c>
      <c r="E8" s="139">
        <v>0</v>
      </c>
      <c r="F8" s="25">
        <v>0</v>
      </c>
      <c r="G8" s="25">
        <v>0</v>
      </c>
      <c r="H8" s="96">
        <v>0</v>
      </c>
      <c r="I8" s="96">
        <v>0</v>
      </c>
      <c r="J8" s="139">
        <v>0</v>
      </c>
      <c r="K8" s="139">
        <v>0</v>
      </c>
      <c r="L8" s="25">
        <f aca="true" t="shared" si="0" ref="L8:M35">D8+F8+H8+J8</f>
        <v>0</v>
      </c>
      <c r="M8" s="25">
        <f t="shared" si="0"/>
        <v>0</v>
      </c>
      <c r="N8" s="25">
        <v>0</v>
      </c>
    </row>
    <row r="9" spans="1:14" ht="10.5" customHeight="1">
      <c r="A9" s="311"/>
      <c r="B9" s="316"/>
      <c r="C9" s="3" t="s">
        <v>32</v>
      </c>
      <c r="D9" s="139">
        <v>0</v>
      </c>
      <c r="E9" s="139">
        <v>0</v>
      </c>
      <c r="F9" s="25">
        <v>0</v>
      </c>
      <c r="G9" s="25">
        <v>0</v>
      </c>
      <c r="H9" s="96">
        <v>0</v>
      </c>
      <c r="I9" s="96">
        <v>0</v>
      </c>
      <c r="J9" s="139">
        <v>0</v>
      </c>
      <c r="K9" s="139">
        <v>0</v>
      </c>
      <c r="L9" s="25">
        <f t="shared" si="0"/>
        <v>0</v>
      </c>
      <c r="M9" s="25">
        <f t="shared" si="0"/>
        <v>0</v>
      </c>
      <c r="N9" s="25">
        <v>0</v>
      </c>
    </row>
    <row r="10" spans="1:14" ht="11.25" customHeight="1">
      <c r="A10" s="311"/>
      <c r="B10" s="316"/>
      <c r="C10" s="3" t="s">
        <v>33</v>
      </c>
      <c r="D10" s="139">
        <v>0</v>
      </c>
      <c r="E10" s="139">
        <v>0</v>
      </c>
      <c r="F10" s="25">
        <v>0</v>
      </c>
      <c r="G10" s="25">
        <v>0</v>
      </c>
      <c r="H10" s="96">
        <v>0</v>
      </c>
      <c r="I10" s="96">
        <v>0</v>
      </c>
      <c r="J10" s="139">
        <v>0</v>
      </c>
      <c r="K10" s="139">
        <v>0</v>
      </c>
      <c r="L10" s="25">
        <f t="shared" si="0"/>
        <v>0</v>
      </c>
      <c r="M10" s="25">
        <f t="shared" si="0"/>
        <v>0</v>
      </c>
      <c r="N10" s="25">
        <v>0</v>
      </c>
    </row>
    <row r="11" spans="1:14" ht="10.5" customHeight="1">
      <c r="A11" s="311"/>
      <c r="B11" s="316"/>
      <c r="C11" s="5" t="s">
        <v>34</v>
      </c>
      <c r="D11" s="138">
        <v>0</v>
      </c>
      <c r="E11" s="102">
        <f aca="true" t="shared" si="1" ref="E11:M11">SUM(E8:E10)</f>
        <v>0</v>
      </c>
      <c r="F11" s="138">
        <f>SUM(F8:F10)</f>
        <v>0</v>
      </c>
      <c r="G11" s="102">
        <f t="shared" si="1"/>
        <v>0</v>
      </c>
      <c r="H11" s="143">
        <v>0</v>
      </c>
      <c r="I11" s="138">
        <f t="shared" si="1"/>
        <v>0</v>
      </c>
      <c r="J11" s="138">
        <f>SUM(J8:J10)</f>
        <v>0</v>
      </c>
      <c r="K11" s="102">
        <f t="shared" si="1"/>
        <v>0</v>
      </c>
      <c r="L11" s="102">
        <f t="shared" si="1"/>
        <v>0</v>
      </c>
      <c r="M11" s="102">
        <f t="shared" si="1"/>
        <v>0</v>
      </c>
      <c r="N11" s="102">
        <v>0</v>
      </c>
    </row>
    <row r="12" spans="1:14" ht="11.25" customHeight="1">
      <c r="A12" s="311"/>
      <c r="B12" s="316"/>
      <c r="C12" s="3" t="s">
        <v>35</v>
      </c>
      <c r="D12" s="139">
        <v>0</v>
      </c>
      <c r="E12" s="139">
        <v>0</v>
      </c>
      <c r="F12" s="25">
        <v>0</v>
      </c>
      <c r="G12" s="25">
        <v>0</v>
      </c>
      <c r="H12" s="96">
        <v>0</v>
      </c>
      <c r="I12" s="142">
        <v>0</v>
      </c>
      <c r="J12" s="139">
        <v>0</v>
      </c>
      <c r="K12" s="139">
        <v>0</v>
      </c>
      <c r="L12" s="25">
        <f t="shared" si="0"/>
        <v>0</v>
      </c>
      <c r="M12" s="25">
        <f t="shared" si="0"/>
        <v>0</v>
      </c>
      <c r="N12" s="25">
        <v>0</v>
      </c>
    </row>
    <row r="13" spans="1:14" ht="10.5" customHeight="1">
      <c r="A13" s="311"/>
      <c r="B13" s="316"/>
      <c r="C13" s="3" t="s">
        <v>36</v>
      </c>
      <c r="D13" s="139">
        <v>0</v>
      </c>
      <c r="E13" s="139">
        <v>0</v>
      </c>
      <c r="F13" s="25">
        <v>0</v>
      </c>
      <c r="G13" s="25">
        <v>0</v>
      </c>
      <c r="H13" s="96">
        <v>0</v>
      </c>
      <c r="I13" s="142">
        <v>0</v>
      </c>
      <c r="J13" s="139">
        <v>0</v>
      </c>
      <c r="K13" s="139">
        <v>0</v>
      </c>
      <c r="L13" s="25">
        <f t="shared" si="0"/>
        <v>0</v>
      </c>
      <c r="M13" s="25">
        <f t="shared" si="0"/>
        <v>0</v>
      </c>
      <c r="N13" s="25">
        <v>0</v>
      </c>
    </row>
    <row r="14" spans="1:14" ht="10.5" customHeight="1">
      <c r="A14" s="311"/>
      <c r="B14" s="316"/>
      <c r="C14" s="3" t="s">
        <v>38</v>
      </c>
      <c r="D14" s="139">
        <v>0</v>
      </c>
      <c r="E14" s="139">
        <v>0</v>
      </c>
      <c r="F14" s="25">
        <v>0</v>
      </c>
      <c r="G14" s="25">
        <v>0</v>
      </c>
      <c r="H14" s="96">
        <v>0</v>
      </c>
      <c r="I14" s="142">
        <v>0</v>
      </c>
      <c r="J14" s="139">
        <v>0</v>
      </c>
      <c r="K14" s="139">
        <v>0</v>
      </c>
      <c r="L14" s="25">
        <f t="shared" si="0"/>
        <v>0</v>
      </c>
      <c r="M14" s="25">
        <f t="shared" si="0"/>
        <v>0</v>
      </c>
      <c r="N14" s="25">
        <v>0</v>
      </c>
    </row>
    <row r="15" spans="1:14" ht="11.25" customHeight="1">
      <c r="A15" s="311"/>
      <c r="B15" s="316"/>
      <c r="C15" s="3" t="s">
        <v>37</v>
      </c>
      <c r="D15" s="139">
        <v>0</v>
      </c>
      <c r="E15" s="139">
        <v>0</v>
      </c>
      <c r="F15" s="25">
        <v>0</v>
      </c>
      <c r="G15" s="25">
        <v>0</v>
      </c>
      <c r="H15" s="96">
        <v>0</v>
      </c>
      <c r="I15" s="142">
        <v>0</v>
      </c>
      <c r="J15" s="139">
        <v>0</v>
      </c>
      <c r="K15" s="139">
        <v>0</v>
      </c>
      <c r="L15" s="25">
        <f t="shared" si="0"/>
        <v>0</v>
      </c>
      <c r="M15" s="25">
        <f t="shared" si="0"/>
        <v>0</v>
      </c>
      <c r="N15" s="25">
        <v>0</v>
      </c>
    </row>
    <row r="16" spans="1:14" ht="9" customHeight="1">
      <c r="A16" s="311"/>
      <c r="B16" s="316"/>
      <c r="C16" s="5" t="s">
        <v>39</v>
      </c>
      <c r="D16" s="138">
        <v>0</v>
      </c>
      <c r="E16" s="102">
        <f aca="true" t="shared" si="2" ref="E16:M16">SUM(E12:E15)</f>
        <v>0</v>
      </c>
      <c r="F16" s="138">
        <f>SUM(F12:F15)</f>
        <v>0</v>
      </c>
      <c r="G16" s="102">
        <f t="shared" si="2"/>
        <v>0</v>
      </c>
      <c r="H16" s="143">
        <v>0</v>
      </c>
      <c r="I16" s="138">
        <f t="shared" si="2"/>
        <v>0</v>
      </c>
      <c r="J16" s="138">
        <f>SUM(J12:J15)</f>
        <v>0</v>
      </c>
      <c r="K16" s="102">
        <f t="shared" si="2"/>
        <v>0</v>
      </c>
      <c r="L16" s="102">
        <f t="shared" si="2"/>
        <v>0</v>
      </c>
      <c r="M16" s="102">
        <f t="shared" si="2"/>
        <v>0</v>
      </c>
      <c r="N16" s="102">
        <v>0</v>
      </c>
    </row>
    <row r="17" spans="1:14" ht="9.75" customHeight="1">
      <c r="A17" s="312"/>
      <c r="B17" s="317"/>
      <c r="C17" s="59" t="s">
        <v>250</v>
      </c>
      <c r="D17" s="57">
        <f>D11+D16</f>
        <v>0</v>
      </c>
      <c r="E17" s="58">
        <f aca="true" t="shared" si="3" ref="E17:M17">E11+E16</f>
        <v>0</v>
      </c>
      <c r="F17" s="57">
        <f t="shared" si="3"/>
        <v>0</v>
      </c>
      <c r="G17" s="58">
        <f t="shared" si="3"/>
        <v>0</v>
      </c>
      <c r="H17" s="57">
        <f>H11+H16</f>
        <v>0</v>
      </c>
      <c r="I17" s="57">
        <f t="shared" si="3"/>
        <v>0</v>
      </c>
      <c r="J17" s="144">
        <f t="shared" si="3"/>
        <v>0</v>
      </c>
      <c r="K17" s="58">
        <f t="shared" si="3"/>
        <v>0</v>
      </c>
      <c r="L17" s="58">
        <f t="shared" si="3"/>
        <v>0</v>
      </c>
      <c r="M17" s="58">
        <f t="shared" si="3"/>
        <v>0</v>
      </c>
      <c r="N17" s="57">
        <v>0</v>
      </c>
    </row>
    <row r="18" spans="1:14" ht="12" customHeight="1">
      <c r="A18" s="266" t="s">
        <v>41</v>
      </c>
      <c r="B18" s="266" t="s">
        <v>42</v>
      </c>
      <c r="C18" s="3" t="s">
        <v>31</v>
      </c>
      <c r="D18" s="139">
        <v>1099</v>
      </c>
      <c r="E18" s="139">
        <v>295</v>
      </c>
      <c r="F18" s="25">
        <v>0</v>
      </c>
      <c r="G18" s="25">
        <v>0</v>
      </c>
      <c r="H18" s="96">
        <v>0</v>
      </c>
      <c r="I18" s="142">
        <v>0</v>
      </c>
      <c r="J18" s="139">
        <v>0</v>
      </c>
      <c r="K18" s="25">
        <v>0</v>
      </c>
      <c r="L18" s="25">
        <f t="shared" si="0"/>
        <v>1099</v>
      </c>
      <c r="M18" s="25">
        <f t="shared" si="0"/>
        <v>295</v>
      </c>
      <c r="N18" s="25">
        <f>M18/L18*100</f>
        <v>26.84258416742493</v>
      </c>
    </row>
    <row r="19" spans="1:14" ht="11.25" customHeight="1">
      <c r="A19" s="267"/>
      <c r="B19" s="267"/>
      <c r="C19" s="3" t="s">
        <v>32</v>
      </c>
      <c r="D19" s="139">
        <v>0</v>
      </c>
      <c r="E19" s="139">
        <v>0</v>
      </c>
      <c r="F19" s="25">
        <v>0</v>
      </c>
      <c r="G19" s="25">
        <v>0</v>
      </c>
      <c r="H19" s="96">
        <v>0</v>
      </c>
      <c r="I19" s="142">
        <v>0</v>
      </c>
      <c r="J19" s="139">
        <v>0</v>
      </c>
      <c r="K19" s="25">
        <v>0</v>
      </c>
      <c r="L19" s="25">
        <f t="shared" si="0"/>
        <v>0</v>
      </c>
      <c r="M19" s="25">
        <f t="shared" si="0"/>
        <v>0</v>
      </c>
      <c r="N19" s="25">
        <v>0</v>
      </c>
    </row>
    <row r="20" spans="1:14" ht="10.5" customHeight="1">
      <c r="A20" s="267"/>
      <c r="B20" s="267"/>
      <c r="C20" s="3" t="s">
        <v>33</v>
      </c>
      <c r="D20" s="139">
        <v>0</v>
      </c>
      <c r="E20" s="139">
        <v>0</v>
      </c>
      <c r="F20" s="25">
        <v>0</v>
      </c>
      <c r="G20" s="25">
        <v>0</v>
      </c>
      <c r="H20" s="96">
        <v>0</v>
      </c>
      <c r="I20" s="142">
        <v>0</v>
      </c>
      <c r="J20" s="139">
        <v>0</v>
      </c>
      <c r="K20" s="25">
        <v>0</v>
      </c>
      <c r="L20" s="25">
        <f t="shared" si="0"/>
        <v>0</v>
      </c>
      <c r="M20" s="25">
        <f t="shared" si="0"/>
        <v>0</v>
      </c>
      <c r="N20" s="25">
        <v>0</v>
      </c>
    </row>
    <row r="21" spans="1:14" ht="10.5" customHeight="1">
      <c r="A21" s="267"/>
      <c r="B21" s="267"/>
      <c r="C21" s="5" t="s">
        <v>34</v>
      </c>
      <c r="D21" s="138">
        <v>1099</v>
      </c>
      <c r="E21" s="102">
        <f>SUM(E18:E20)</f>
        <v>295</v>
      </c>
      <c r="F21" s="138">
        <f>SUM(F18:F20)</f>
        <v>0</v>
      </c>
      <c r="G21" s="102">
        <f aca="true" t="shared" si="4" ref="G21:M21">SUM(G18:G20)</f>
        <v>0</v>
      </c>
      <c r="H21" s="143">
        <v>0</v>
      </c>
      <c r="I21" s="138">
        <f t="shared" si="4"/>
        <v>0</v>
      </c>
      <c r="J21" s="138">
        <v>0</v>
      </c>
      <c r="K21" s="102">
        <f t="shared" si="4"/>
        <v>0</v>
      </c>
      <c r="L21" s="102">
        <f t="shared" si="4"/>
        <v>1099</v>
      </c>
      <c r="M21" s="102">
        <f t="shared" si="4"/>
        <v>295</v>
      </c>
      <c r="N21" s="102">
        <f>M21/L21*100</f>
        <v>26.84258416742493</v>
      </c>
    </row>
    <row r="22" spans="1:14" ht="9.75" customHeight="1">
      <c r="A22" s="267"/>
      <c r="B22" s="267"/>
      <c r="C22" s="3" t="s">
        <v>35</v>
      </c>
      <c r="D22" s="139">
        <v>178</v>
      </c>
      <c r="E22" s="139">
        <v>31</v>
      </c>
      <c r="F22" s="25">
        <v>0</v>
      </c>
      <c r="G22" s="25">
        <v>0</v>
      </c>
      <c r="H22" s="96">
        <v>0</v>
      </c>
      <c r="I22" s="142">
        <v>0</v>
      </c>
      <c r="J22" s="139">
        <v>0</v>
      </c>
      <c r="K22" s="139">
        <v>0</v>
      </c>
      <c r="L22" s="25">
        <f t="shared" si="0"/>
        <v>178</v>
      </c>
      <c r="M22" s="25">
        <f t="shared" si="0"/>
        <v>31</v>
      </c>
      <c r="N22" s="25">
        <f>M22/L22*100</f>
        <v>17.415730337078653</v>
      </c>
    </row>
    <row r="23" spans="1:14" ht="9.75" customHeight="1">
      <c r="A23" s="267"/>
      <c r="B23" s="267"/>
      <c r="C23" s="3" t="s">
        <v>36</v>
      </c>
      <c r="D23" s="139">
        <v>0</v>
      </c>
      <c r="E23" s="139">
        <v>0</v>
      </c>
      <c r="F23" s="25">
        <v>0</v>
      </c>
      <c r="G23" s="25">
        <v>0</v>
      </c>
      <c r="H23" s="96">
        <v>0</v>
      </c>
      <c r="I23" s="142">
        <v>0</v>
      </c>
      <c r="J23" s="139">
        <v>0</v>
      </c>
      <c r="K23" s="139">
        <v>0</v>
      </c>
      <c r="L23" s="25">
        <f t="shared" si="0"/>
        <v>0</v>
      </c>
      <c r="M23" s="25">
        <f t="shared" si="0"/>
        <v>0</v>
      </c>
      <c r="N23" s="25">
        <v>0</v>
      </c>
    </row>
    <row r="24" spans="1:14" ht="9" customHeight="1">
      <c r="A24" s="267"/>
      <c r="B24" s="267"/>
      <c r="C24" s="3" t="s">
        <v>38</v>
      </c>
      <c r="D24" s="139">
        <v>0</v>
      </c>
      <c r="E24" s="139">
        <v>0</v>
      </c>
      <c r="F24" s="25">
        <v>0</v>
      </c>
      <c r="G24" s="25">
        <v>0</v>
      </c>
      <c r="H24" s="96">
        <v>0</v>
      </c>
      <c r="I24" s="142">
        <v>0</v>
      </c>
      <c r="J24" s="139">
        <v>0</v>
      </c>
      <c r="K24" s="139">
        <v>0</v>
      </c>
      <c r="L24" s="25">
        <f t="shared" si="0"/>
        <v>0</v>
      </c>
      <c r="M24" s="25">
        <f t="shared" si="0"/>
        <v>0</v>
      </c>
      <c r="N24" s="25">
        <v>0</v>
      </c>
    </row>
    <row r="25" spans="1:14" ht="9.75" customHeight="1">
      <c r="A25" s="267"/>
      <c r="B25" s="267"/>
      <c r="C25" s="3" t="s">
        <v>37</v>
      </c>
      <c r="D25" s="139">
        <v>0</v>
      </c>
      <c r="E25" s="139">
        <v>0</v>
      </c>
      <c r="F25" s="25">
        <v>0</v>
      </c>
      <c r="G25" s="25">
        <v>0</v>
      </c>
      <c r="H25" s="96">
        <v>0</v>
      </c>
      <c r="I25" s="142">
        <v>0</v>
      </c>
      <c r="J25" s="139">
        <v>0</v>
      </c>
      <c r="K25" s="139">
        <v>0</v>
      </c>
      <c r="L25" s="25">
        <f t="shared" si="0"/>
        <v>0</v>
      </c>
      <c r="M25" s="25">
        <f t="shared" si="0"/>
        <v>0</v>
      </c>
      <c r="N25" s="25">
        <v>0</v>
      </c>
    </row>
    <row r="26" spans="1:14" ht="9" customHeight="1">
      <c r="A26" s="267"/>
      <c r="B26" s="267"/>
      <c r="C26" s="5" t="s">
        <v>39</v>
      </c>
      <c r="D26" s="138">
        <v>178</v>
      </c>
      <c r="E26" s="102">
        <f aca="true" t="shared" si="5" ref="E26:M26">SUM(E22:E25)</f>
        <v>31</v>
      </c>
      <c r="F26" s="138">
        <f>SUM(F22:F25)</f>
        <v>0</v>
      </c>
      <c r="G26" s="102">
        <f t="shared" si="5"/>
        <v>0</v>
      </c>
      <c r="H26" s="143">
        <v>0</v>
      </c>
      <c r="I26" s="138">
        <f t="shared" si="5"/>
        <v>0</v>
      </c>
      <c r="J26" s="138">
        <f>SUM(J22:J25)</f>
        <v>0</v>
      </c>
      <c r="K26" s="102">
        <f t="shared" si="5"/>
        <v>0</v>
      </c>
      <c r="L26" s="102">
        <f t="shared" si="5"/>
        <v>178</v>
      </c>
      <c r="M26" s="102">
        <f t="shared" si="5"/>
        <v>31</v>
      </c>
      <c r="N26" s="102">
        <f>M26/L26*100</f>
        <v>17.415730337078653</v>
      </c>
    </row>
    <row r="27" spans="1:14" ht="11.25" customHeight="1">
      <c r="A27" s="267"/>
      <c r="B27" s="268"/>
      <c r="C27" s="59" t="s">
        <v>250</v>
      </c>
      <c r="D27" s="57">
        <f>D21+D26</f>
        <v>1277</v>
      </c>
      <c r="E27" s="58">
        <f aca="true" t="shared" si="6" ref="E27:M27">E21+E26</f>
        <v>326</v>
      </c>
      <c r="F27" s="57">
        <f t="shared" si="6"/>
        <v>0</v>
      </c>
      <c r="G27" s="58">
        <f t="shared" si="6"/>
        <v>0</v>
      </c>
      <c r="H27" s="57">
        <f>H21+H26</f>
        <v>0</v>
      </c>
      <c r="I27" s="57">
        <f t="shared" si="6"/>
        <v>0</v>
      </c>
      <c r="J27" s="144">
        <f t="shared" si="6"/>
        <v>0</v>
      </c>
      <c r="K27" s="58">
        <f t="shared" si="6"/>
        <v>0</v>
      </c>
      <c r="L27" s="58">
        <f t="shared" si="6"/>
        <v>1277</v>
      </c>
      <c r="M27" s="58">
        <f t="shared" si="6"/>
        <v>326</v>
      </c>
      <c r="N27" s="58">
        <f>M27/L27*100</f>
        <v>25.52858261550509</v>
      </c>
    </row>
    <row r="28" spans="1:14" ht="10.5" customHeight="1">
      <c r="A28" s="267"/>
      <c r="B28" s="266" t="s">
        <v>43</v>
      </c>
      <c r="C28" s="3" t="s">
        <v>31</v>
      </c>
      <c r="D28" s="139">
        <v>254</v>
      </c>
      <c r="E28" s="139">
        <v>0</v>
      </c>
      <c r="F28" s="25">
        <v>0</v>
      </c>
      <c r="G28" s="25">
        <v>0</v>
      </c>
      <c r="H28" s="96">
        <v>0</v>
      </c>
      <c r="I28" s="96">
        <v>0</v>
      </c>
      <c r="J28" s="139">
        <v>0</v>
      </c>
      <c r="K28" s="25">
        <v>0</v>
      </c>
      <c r="L28" s="25">
        <f t="shared" si="0"/>
        <v>254</v>
      </c>
      <c r="M28" s="25">
        <f t="shared" si="0"/>
        <v>0</v>
      </c>
      <c r="N28" s="25">
        <f>M28/L28*100</f>
        <v>0</v>
      </c>
    </row>
    <row r="29" spans="1:14" ht="9.75" customHeight="1">
      <c r="A29" s="267"/>
      <c r="B29" s="267"/>
      <c r="C29" s="3" t="s">
        <v>32</v>
      </c>
      <c r="D29" s="139">
        <v>0</v>
      </c>
      <c r="E29" s="139">
        <v>0</v>
      </c>
      <c r="F29" s="25">
        <v>0</v>
      </c>
      <c r="G29" s="25">
        <v>0</v>
      </c>
      <c r="H29" s="96">
        <v>0</v>
      </c>
      <c r="I29" s="96">
        <v>0</v>
      </c>
      <c r="J29" s="139">
        <v>0</v>
      </c>
      <c r="K29" s="25">
        <v>0</v>
      </c>
      <c r="L29" s="25">
        <f t="shared" si="0"/>
        <v>0</v>
      </c>
      <c r="M29" s="25">
        <f t="shared" si="0"/>
        <v>0</v>
      </c>
      <c r="N29" s="25">
        <v>0</v>
      </c>
    </row>
    <row r="30" spans="1:14" ht="11.25" customHeight="1">
      <c r="A30" s="267"/>
      <c r="B30" s="267"/>
      <c r="C30" s="3" t="s">
        <v>33</v>
      </c>
      <c r="D30" s="139">
        <v>0</v>
      </c>
      <c r="E30" s="139">
        <v>0</v>
      </c>
      <c r="F30" s="25">
        <v>0</v>
      </c>
      <c r="G30" s="25">
        <v>0</v>
      </c>
      <c r="H30" s="96">
        <v>0</v>
      </c>
      <c r="I30" s="96">
        <v>0</v>
      </c>
      <c r="J30" s="139">
        <v>0</v>
      </c>
      <c r="K30" s="25">
        <v>0</v>
      </c>
      <c r="L30" s="25">
        <f t="shared" si="0"/>
        <v>0</v>
      </c>
      <c r="M30" s="25">
        <f t="shared" si="0"/>
        <v>0</v>
      </c>
      <c r="N30" s="25">
        <v>0</v>
      </c>
    </row>
    <row r="31" spans="1:14" ht="9.75" customHeight="1">
      <c r="A31" s="267"/>
      <c r="B31" s="267"/>
      <c r="C31" s="5" t="s">
        <v>34</v>
      </c>
      <c r="D31" s="138">
        <v>254</v>
      </c>
      <c r="E31" s="102">
        <f aca="true" t="shared" si="7" ref="E31:M31">SUM(E28:E30)</f>
        <v>0</v>
      </c>
      <c r="F31" s="138">
        <f>SUM(F28:F30)</f>
        <v>0</v>
      </c>
      <c r="G31" s="102">
        <f t="shared" si="7"/>
        <v>0</v>
      </c>
      <c r="H31" s="143">
        <v>0</v>
      </c>
      <c r="I31" s="138">
        <f t="shared" si="7"/>
        <v>0</v>
      </c>
      <c r="J31" s="138">
        <v>0</v>
      </c>
      <c r="K31" s="102">
        <f t="shared" si="7"/>
        <v>0</v>
      </c>
      <c r="L31" s="102">
        <f t="shared" si="7"/>
        <v>254</v>
      </c>
      <c r="M31" s="102">
        <f t="shared" si="7"/>
        <v>0</v>
      </c>
      <c r="N31" s="102">
        <f>M31/L31*100</f>
        <v>0</v>
      </c>
    </row>
    <row r="32" spans="1:14" ht="9" customHeight="1">
      <c r="A32" s="267"/>
      <c r="B32" s="267"/>
      <c r="C32" s="3" t="s">
        <v>35</v>
      </c>
      <c r="D32" s="139">
        <v>534</v>
      </c>
      <c r="E32" s="139">
        <v>0</v>
      </c>
      <c r="F32" s="25">
        <v>0</v>
      </c>
      <c r="G32" s="25">
        <v>0</v>
      </c>
      <c r="H32" s="96">
        <v>0</v>
      </c>
      <c r="I32" s="142">
        <v>0</v>
      </c>
      <c r="J32" s="139">
        <v>0</v>
      </c>
      <c r="K32" s="139">
        <v>0</v>
      </c>
      <c r="L32" s="25">
        <f t="shared" si="0"/>
        <v>534</v>
      </c>
      <c r="M32" s="25">
        <f t="shared" si="0"/>
        <v>0</v>
      </c>
      <c r="N32" s="25">
        <f>M32/L32*100</f>
        <v>0</v>
      </c>
    </row>
    <row r="33" spans="1:14" ht="9.75" customHeight="1">
      <c r="A33" s="267"/>
      <c r="B33" s="267"/>
      <c r="C33" s="3" t="s">
        <v>36</v>
      </c>
      <c r="D33" s="139">
        <v>445</v>
      </c>
      <c r="E33" s="139">
        <v>0</v>
      </c>
      <c r="F33" s="25">
        <v>0</v>
      </c>
      <c r="G33" s="25">
        <v>0</v>
      </c>
      <c r="H33" s="96">
        <v>0</v>
      </c>
      <c r="I33" s="142">
        <v>0</v>
      </c>
      <c r="J33" s="139">
        <v>0</v>
      </c>
      <c r="K33" s="139">
        <v>0</v>
      </c>
      <c r="L33" s="25">
        <f t="shared" si="0"/>
        <v>445</v>
      </c>
      <c r="M33" s="25">
        <f t="shared" si="0"/>
        <v>0</v>
      </c>
      <c r="N33" s="25">
        <f>M33/L33*100</f>
        <v>0</v>
      </c>
    </row>
    <row r="34" spans="1:14" ht="9" customHeight="1">
      <c r="A34" s="267"/>
      <c r="B34" s="267"/>
      <c r="C34" s="3" t="s">
        <v>38</v>
      </c>
      <c r="D34" s="139">
        <v>0</v>
      </c>
      <c r="E34" s="139">
        <v>0</v>
      </c>
      <c r="F34" s="25">
        <v>0</v>
      </c>
      <c r="G34" s="25">
        <v>0</v>
      </c>
      <c r="H34" s="96">
        <v>0</v>
      </c>
      <c r="I34" s="142">
        <v>0</v>
      </c>
      <c r="J34" s="139">
        <v>0</v>
      </c>
      <c r="K34" s="139">
        <v>0</v>
      </c>
      <c r="L34" s="25">
        <f t="shared" si="0"/>
        <v>0</v>
      </c>
      <c r="M34" s="25">
        <f t="shared" si="0"/>
        <v>0</v>
      </c>
      <c r="N34" s="25">
        <v>0</v>
      </c>
    </row>
    <row r="35" spans="1:14" ht="9" customHeight="1">
      <c r="A35" s="267"/>
      <c r="B35" s="267"/>
      <c r="C35" s="3" t="s">
        <v>37</v>
      </c>
      <c r="D35" s="139">
        <v>0</v>
      </c>
      <c r="E35" s="139">
        <v>0</v>
      </c>
      <c r="F35" s="25">
        <v>0</v>
      </c>
      <c r="G35" s="25">
        <v>0</v>
      </c>
      <c r="H35" s="96">
        <v>0</v>
      </c>
      <c r="I35" s="142">
        <v>0</v>
      </c>
      <c r="J35" s="139">
        <v>0</v>
      </c>
      <c r="K35" s="139">
        <v>0</v>
      </c>
      <c r="L35" s="25">
        <f t="shared" si="0"/>
        <v>0</v>
      </c>
      <c r="M35" s="25">
        <f t="shared" si="0"/>
        <v>0</v>
      </c>
      <c r="N35" s="25">
        <v>0</v>
      </c>
    </row>
    <row r="36" spans="1:14" ht="11.25" customHeight="1">
      <c r="A36" s="267"/>
      <c r="B36" s="267"/>
      <c r="C36" s="5" t="s">
        <v>39</v>
      </c>
      <c r="D36" s="138">
        <v>978</v>
      </c>
      <c r="E36" s="102">
        <f aca="true" t="shared" si="8" ref="E36:M36">SUM(E32:E35)</f>
        <v>0</v>
      </c>
      <c r="F36" s="138">
        <f>SUM(F32:F35)</f>
        <v>0</v>
      </c>
      <c r="G36" s="102">
        <f t="shared" si="8"/>
        <v>0</v>
      </c>
      <c r="H36" s="143">
        <v>0</v>
      </c>
      <c r="I36" s="138">
        <f t="shared" si="8"/>
        <v>0</v>
      </c>
      <c r="J36" s="138">
        <f>SUM(J32:J35)</f>
        <v>0</v>
      </c>
      <c r="K36" s="102">
        <f t="shared" si="8"/>
        <v>0</v>
      </c>
      <c r="L36" s="102">
        <f t="shared" si="8"/>
        <v>979</v>
      </c>
      <c r="M36" s="102">
        <f t="shared" si="8"/>
        <v>0</v>
      </c>
      <c r="N36" s="102">
        <f>M36/L36*100</f>
        <v>0</v>
      </c>
    </row>
    <row r="37" spans="1:14" ht="9.75" customHeight="1">
      <c r="A37" s="268"/>
      <c r="B37" s="268"/>
      <c r="C37" s="59" t="s">
        <v>250</v>
      </c>
      <c r="D37" s="57">
        <f>D31+D36</f>
        <v>1232</v>
      </c>
      <c r="E37" s="57">
        <f aca="true" t="shared" si="9" ref="E37:M37">E36+E31</f>
        <v>0</v>
      </c>
      <c r="F37" s="57">
        <f>F31+F36</f>
        <v>0</v>
      </c>
      <c r="G37" s="57">
        <f t="shared" si="9"/>
        <v>0</v>
      </c>
      <c r="H37" s="57">
        <v>0</v>
      </c>
      <c r="I37" s="57">
        <f t="shared" si="9"/>
        <v>0</v>
      </c>
      <c r="J37" s="144">
        <f>J31+J36</f>
        <v>0</v>
      </c>
      <c r="K37" s="57">
        <f t="shared" si="9"/>
        <v>0</v>
      </c>
      <c r="L37" s="57">
        <f t="shared" si="9"/>
        <v>1233</v>
      </c>
      <c r="M37" s="57">
        <f t="shared" si="9"/>
        <v>0</v>
      </c>
      <c r="N37" s="58">
        <f>M37/L37*100</f>
        <v>0</v>
      </c>
    </row>
    <row r="38" spans="1:14" ht="12" customHeight="1">
      <c r="A38" s="224" t="s">
        <v>251</v>
      </c>
      <c r="B38" s="225"/>
      <c r="C38" s="226"/>
      <c r="D38" s="191">
        <f>D27+D37</f>
        <v>2509</v>
      </c>
      <c r="E38" s="191">
        <f aca="true" t="shared" si="10" ref="E38:M38">E37+E27</f>
        <v>326</v>
      </c>
      <c r="F38" s="191">
        <f>F27+F37</f>
        <v>0</v>
      </c>
      <c r="G38" s="191">
        <f t="shared" si="10"/>
        <v>0</v>
      </c>
      <c r="H38" s="191">
        <f>H27+H37</f>
        <v>0</v>
      </c>
      <c r="I38" s="191">
        <f t="shared" si="10"/>
        <v>0</v>
      </c>
      <c r="J38" s="191">
        <f>J27+J37</f>
        <v>0</v>
      </c>
      <c r="K38" s="191">
        <f t="shared" si="10"/>
        <v>0</v>
      </c>
      <c r="L38" s="191">
        <f t="shared" si="10"/>
        <v>2510</v>
      </c>
      <c r="M38" s="191">
        <f t="shared" si="10"/>
        <v>326</v>
      </c>
      <c r="N38" s="191">
        <f>M38/L38*100</f>
        <v>12.988047808764941</v>
      </c>
    </row>
    <row r="39" spans="1:14" ht="10.5" customHeight="1">
      <c r="A39" s="310" t="s">
        <v>6</v>
      </c>
      <c r="B39" s="315"/>
      <c r="C39" s="3" t="s">
        <v>31</v>
      </c>
      <c r="D39" s="25">
        <f>D8+D18+D28</f>
        <v>1353</v>
      </c>
      <c r="E39" s="25">
        <f aca="true" t="shared" si="11" ref="E39:K41">E8+E18+E28</f>
        <v>295</v>
      </c>
      <c r="F39" s="25">
        <f t="shared" si="11"/>
        <v>0</v>
      </c>
      <c r="G39" s="43">
        <f t="shared" si="11"/>
        <v>0</v>
      </c>
      <c r="H39" s="25">
        <v>0</v>
      </c>
      <c r="I39" s="25">
        <f t="shared" si="11"/>
        <v>0</v>
      </c>
      <c r="J39" s="139">
        <f t="shared" si="11"/>
        <v>0</v>
      </c>
      <c r="K39" s="25">
        <f t="shared" si="11"/>
        <v>0</v>
      </c>
      <c r="L39" s="25">
        <f aca="true" t="shared" si="12" ref="L39:M46">D39+F39+H39+J39</f>
        <v>1353</v>
      </c>
      <c r="M39" s="25">
        <f t="shared" si="12"/>
        <v>295</v>
      </c>
      <c r="N39" s="25">
        <f>M39/L39*100</f>
        <v>21.80339985218034</v>
      </c>
    </row>
    <row r="40" spans="1:14" ht="9" customHeight="1">
      <c r="A40" s="311"/>
      <c r="B40" s="316"/>
      <c r="C40" s="3" t="s">
        <v>32</v>
      </c>
      <c r="D40" s="25">
        <f>D9+D19+D29</f>
        <v>0</v>
      </c>
      <c r="E40" s="25">
        <f t="shared" si="11"/>
        <v>0</v>
      </c>
      <c r="F40" s="25">
        <f t="shared" si="11"/>
        <v>0</v>
      </c>
      <c r="G40" s="43">
        <f t="shared" si="11"/>
        <v>0</v>
      </c>
      <c r="H40" s="25">
        <v>0</v>
      </c>
      <c r="I40" s="25">
        <f t="shared" si="11"/>
        <v>0</v>
      </c>
      <c r="J40" s="139">
        <f t="shared" si="11"/>
        <v>0</v>
      </c>
      <c r="K40" s="25">
        <f t="shared" si="11"/>
        <v>0</v>
      </c>
      <c r="L40" s="25">
        <f t="shared" si="12"/>
        <v>0</v>
      </c>
      <c r="M40" s="25">
        <f t="shared" si="12"/>
        <v>0</v>
      </c>
      <c r="N40" s="25">
        <v>0</v>
      </c>
    </row>
    <row r="41" spans="1:14" ht="10.5" customHeight="1">
      <c r="A41" s="311"/>
      <c r="B41" s="316"/>
      <c r="C41" s="3" t="s">
        <v>33</v>
      </c>
      <c r="D41" s="25">
        <f>D10+D20+D30</f>
        <v>0</v>
      </c>
      <c r="E41" s="25">
        <f t="shared" si="11"/>
        <v>0</v>
      </c>
      <c r="F41" s="25">
        <f t="shared" si="11"/>
        <v>0</v>
      </c>
      <c r="G41" s="43">
        <f t="shared" si="11"/>
        <v>0</v>
      </c>
      <c r="H41" s="25">
        <v>0</v>
      </c>
      <c r="I41" s="25">
        <f t="shared" si="11"/>
        <v>0</v>
      </c>
      <c r="J41" s="139">
        <f t="shared" si="11"/>
        <v>0</v>
      </c>
      <c r="K41" s="25">
        <f t="shared" si="11"/>
        <v>0</v>
      </c>
      <c r="L41" s="25">
        <f t="shared" si="12"/>
        <v>0</v>
      </c>
      <c r="M41" s="25">
        <f t="shared" si="12"/>
        <v>0</v>
      </c>
      <c r="N41" s="25">
        <v>0</v>
      </c>
    </row>
    <row r="42" spans="1:14" ht="10.5" customHeight="1">
      <c r="A42" s="311"/>
      <c r="B42" s="316"/>
      <c r="C42" s="59" t="s">
        <v>34</v>
      </c>
      <c r="D42" s="57">
        <v>1353</v>
      </c>
      <c r="E42" s="57">
        <f aca="true" t="shared" si="13" ref="E42:M42">E39+E40+E41</f>
        <v>295</v>
      </c>
      <c r="F42" s="57">
        <f>SUM(F39:F41)</f>
        <v>0</v>
      </c>
      <c r="G42" s="57">
        <f t="shared" si="13"/>
        <v>0</v>
      </c>
      <c r="H42" s="57">
        <v>0</v>
      </c>
      <c r="I42" s="57">
        <f t="shared" si="13"/>
        <v>0</v>
      </c>
      <c r="J42" s="144">
        <f>SUM(J39:J41)</f>
        <v>0</v>
      </c>
      <c r="K42" s="57">
        <f t="shared" si="13"/>
        <v>0</v>
      </c>
      <c r="L42" s="57">
        <f t="shared" si="13"/>
        <v>1353</v>
      </c>
      <c r="M42" s="57">
        <f t="shared" si="13"/>
        <v>295</v>
      </c>
      <c r="N42" s="57">
        <f>M42/L42*100</f>
        <v>21.80339985218034</v>
      </c>
    </row>
    <row r="43" spans="1:14" ht="10.5" customHeight="1">
      <c r="A43" s="311"/>
      <c r="B43" s="316"/>
      <c r="C43" s="3" t="s">
        <v>35</v>
      </c>
      <c r="D43" s="25">
        <f>D12+D22+D32</f>
        <v>712</v>
      </c>
      <c r="E43" s="25">
        <f aca="true" t="shared" si="14" ref="E43:K46">E12+E22+E32</f>
        <v>31</v>
      </c>
      <c r="F43" s="25">
        <f t="shared" si="14"/>
        <v>0</v>
      </c>
      <c r="G43" s="43">
        <f t="shared" si="14"/>
        <v>0</v>
      </c>
      <c r="H43" s="25">
        <v>0</v>
      </c>
      <c r="I43" s="25">
        <f t="shared" si="14"/>
        <v>0</v>
      </c>
      <c r="J43" s="139">
        <f>J12+J22+J32</f>
        <v>0</v>
      </c>
      <c r="K43" s="25">
        <f t="shared" si="14"/>
        <v>0</v>
      </c>
      <c r="L43" s="25">
        <f t="shared" si="12"/>
        <v>712</v>
      </c>
      <c r="M43" s="25">
        <f t="shared" si="12"/>
        <v>31</v>
      </c>
      <c r="N43" s="25">
        <f>M43/L43*100</f>
        <v>4.353932584269663</v>
      </c>
    </row>
    <row r="44" spans="1:14" ht="11.25" customHeight="1">
      <c r="A44" s="311"/>
      <c r="B44" s="316"/>
      <c r="C44" s="3" t="s">
        <v>36</v>
      </c>
      <c r="D44" s="25">
        <f>D13+D23+D33</f>
        <v>445</v>
      </c>
      <c r="E44" s="25">
        <f t="shared" si="14"/>
        <v>0</v>
      </c>
      <c r="F44" s="25">
        <f t="shared" si="14"/>
        <v>0</v>
      </c>
      <c r="G44" s="43">
        <f t="shared" si="14"/>
        <v>0</v>
      </c>
      <c r="H44" s="25">
        <v>0</v>
      </c>
      <c r="I44" s="25">
        <f t="shared" si="14"/>
        <v>0</v>
      </c>
      <c r="J44" s="139">
        <f t="shared" si="14"/>
        <v>0</v>
      </c>
      <c r="K44" s="25">
        <f t="shared" si="14"/>
        <v>0</v>
      </c>
      <c r="L44" s="25">
        <f t="shared" si="12"/>
        <v>445</v>
      </c>
      <c r="M44" s="25">
        <f t="shared" si="12"/>
        <v>0</v>
      </c>
      <c r="N44" s="25">
        <f>M44/L44*100</f>
        <v>0</v>
      </c>
    </row>
    <row r="45" spans="1:14" ht="10.5" customHeight="1">
      <c r="A45" s="311"/>
      <c r="B45" s="316"/>
      <c r="C45" s="3" t="s">
        <v>38</v>
      </c>
      <c r="D45" s="25">
        <f>D14+D24+D34</f>
        <v>0</v>
      </c>
      <c r="E45" s="25">
        <f t="shared" si="14"/>
        <v>0</v>
      </c>
      <c r="F45" s="25">
        <f t="shared" si="14"/>
        <v>0</v>
      </c>
      <c r="G45" s="43">
        <f t="shared" si="14"/>
        <v>0</v>
      </c>
      <c r="H45" s="25">
        <v>0</v>
      </c>
      <c r="I45" s="25">
        <f t="shared" si="14"/>
        <v>0</v>
      </c>
      <c r="J45" s="139">
        <f t="shared" si="14"/>
        <v>0</v>
      </c>
      <c r="K45" s="25">
        <f t="shared" si="14"/>
        <v>0</v>
      </c>
      <c r="L45" s="25">
        <f t="shared" si="12"/>
        <v>0</v>
      </c>
      <c r="M45" s="25">
        <f t="shared" si="12"/>
        <v>0</v>
      </c>
      <c r="N45" s="25">
        <v>0</v>
      </c>
    </row>
    <row r="46" spans="1:14" ht="9" customHeight="1">
      <c r="A46" s="311"/>
      <c r="B46" s="316"/>
      <c r="C46" s="3" t="s">
        <v>37</v>
      </c>
      <c r="D46" s="25">
        <f>D15+D25+D35</f>
        <v>0</v>
      </c>
      <c r="E46" s="25">
        <f>E15+E25+E35</f>
        <v>0</v>
      </c>
      <c r="F46" s="25">
        <f t="shared" si="14"/>
        <v>0</v>
      </c>
      <c r="G46" s="43">
        <f t="shared" si="14"/>
        <v>0</v>
      </c>
      <c r="H46" s="25">
        <v>0</v>
      </c>
      <c r="I46" s="25">
        <f t="shared" si="14"/>
        <v>0</v>
      </c>
      <c r="J46" s="139">
        <f t="shared" si="14"/>
        <v>0</v>
      </c>
      <c r="K46" s="25">
        <f t="shared" si="14"/>
        <v>0</v>
      </c>
      <c r="L46" s="25">
        <f t="shared" si="12"/>
        <v>0</v>
      </c>
      <c r="M46" s="25">
        <f t="shared" si="12"/>
        <v>0</v>
      </c>
      <c r="N46" s="25">
        <v>0</v>
      </c>
    </row>
    <row r="47" spans="1:14" ht="9" customHeight="1">
      <c r="A47" s="311"/>
      <c r="B47" s="316"/>
      <c r="C47" s="59" t="s">
        <v>39</v>
      </c>
      <c r="D47" s="57">
        <f>SUM(D43:D46)</f>
        <v>1157</v>
      </c>
      <c r="E47" s="57">
        <f aca="true" t="shared" si="15" ref="E47:M47">SUM(E43:E46)</f>
        <v>31</v>
      </c>
      <c r="F47" s="57">
        <f t="shared" si="15"/>
        <v>0</v>
      </c>
      <c r="G47" s="57">
        <f t="shared" si="15"/>
        <v>0</v>
      </c>
      <c r="H47" s="57">
        <v>0</v>
      </c>
      <c r="I47" s="57">
        <f t="shared" si="15"/>
        <v>0</v>
      </c>
      <c r="J47" s="144">
        <f t="shared" si="15"/>
        <v>0</v>
      </c>
      <c r="K47" s="57">
        <f t="shared" si="15"/>
        <v>0</v>
      </c>
      <c r="L47" s="57">
        <f t="shared" si="15"/>
        <v>1157</v>
      </c>
      <c r="M47" s="57">
        <f t="shared" si="15"/>
        <v>31</v>
      </c>
      <c r="N47" s="57">
        <f>M47/L47*100</f>
        <v>2.679343128781331</v>
      </c>
    </row>
    <row r="48" spans="1:14" ht="11.25" customHeight="1">
      <c r="A48" s="312"/>
      <c r="B48" s="317"/>
      <c r="C48" s="197" t="s">
        <v>250</v>
      </c>
      <c r="D48" s="191">
        <f>D42+D47</f>
        <v>2510</v>
      </c>
      <c r="E48" s="191">
        <f aca="true" t="shared" si="16" ref="E48:M48">E42+E47</f>
        <v>326</v>
      </c>
      <c r="F48" s="191">
        <f t="shared" si="16"/>
        <v>0</v>
      </c>
      <c r="G48" s="191">
        <f t="shared" si="16"/>
        <v>0</v>
      </c>
      <c r="H48" s="191">
        <v>0</v>
      </c>
      <c r="I48" s="191">
        <f t="shared" si="16"/>
        <v>0</v>
      </c>
      <c r="J48" s="191">
        <f t="shared" si="16"/>
        <v>0</v>
      </c>
      <c r="K48" s="191">
        <f t="shared" si="16"/>
        <v>0</v>
      </c>
      <c r="L48" s="191">
        <f t="shared" si="16"/>
        <v>2510</v>
      </c>
      <c r="M48" s="191">
        <f t="shared" si="16"/>
        <v>326</v>
      </c>
      <c r="N48" s="191">
        <f>M48/L48*100</f>
        <v>12.988047808764941</v>
      </c>
    </row>
  </sheetData>
  <sheetProtection/>
  <mergeCells count="19">
    <mergeCell ref="A1:C1"/>
    <mergeCell ref="A2:C2"/>
    <mergeCell ref="F2:I2"/>
    <mergeCell ref="C3:M3"/>
    <mergeCell ref="F4:I4"/>
    <mergeCell ref="A5:B6"/>
    <mergeCell ref="C5:C6"/>
    <mergeCell ref="D5:E5"/>
    <mergeCell ref="F5:G5"/>
    <mergeCell ref="H5:I5"/>
    <mergeCell ref="A38:C38"/>
    <mergeCell ref="A39:B48"/>
    <mergeCell ref="J5:K5"/>
    <mergeCell ref="L5:M5"/>
    <mergeCell ref="A7:B7"/>
    <mergeCell ref="A8:B17"/>
    <mergeCell ref="A18:A37"/>
    <mergeCell ref="B18:B27"/>
    <mergeCell ref="B28:B3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N47" sqref="N47"/>
    </sheetView>
  </sheetViews>
  <sheetFormatPr defaultColWidth="9.140625" defaultRowHeight="12.75"/>
  <cols>
    <col min="3" max="3" width="11.7109375" style="0" customWidth="1"/>
  </cols>
  <sheetData>
    <row r="1" spans="1:3" ht="12.75">
      <c r="A1" s="233" t="s">
        <v>13</v>
      </c>
      <c r="B1" s="233"/>
      <c r="C1" s="233"/>
    </row>
    <row r="2" spans="1:9" ht="12.75">
      <c r="A2" s="233" t="s">
        <v>14</v>
      </c>
      <c r="B2" s="233"/>
      <c r="C2" s="233"/>
      <c r="F2" s="240" t="s">
        <v>96</v>
      </c>
      <c r="G2" s="240"/>
      <c r="H2" s="240"/>
      <c r="I2" s="240"/>
    </row>
    <row r="3" spans="3:13" ht="12.75">
      <c r="C3" s="240" t="s">
        <v>330</v>
      </c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6:14" ht="12.75">
      <c r="F4" s="264" t="s">
        <v>110</v>
      </c>
      <c r="G4" s="264"/>
      <c r="H4" s="264"/>
      <c r="I4" s="264"/>
      <c r="N4" s="13" t="s">
        <v>30</v>
      </c>
    </row>
    <row r="5" spans="1:14" ht="12.75">
      <c r="A5" s="244" t="s">
        <v>28</v>
      </c>
      <c r="B5" s="318"/>
      <c r="C5" s="321" t="s">
        <v>29</v>
      </c>
      <c r="D5" s="248" t="s">
        <v>91</v>
      </c>
      <c r="E5" s="250"/>
      <c r="F5" s="272" t="s">
        <v>92</v>
      </c>
      <c r="G5" s="272"/>
      <c r="H5" s="272" t="s">
        <v>93</v>
      </c>
      <c r="I5" s="272"/>
      <c r="J5" s="272" t="s">
        <v>94</v>
      </c>
      <c r="K5" s="272"/>
      <c r="L5" s="272" t="s">
        <v>95</v>
      </c>
      <c r="M5" s="248"/>
      <c r="N5" s="173" t="s">
        <v>100</v>
      </c>
    </row>
    <row r="6" spans="1:14" ht="10.5" customHeight="1">
      <c r="A6" s="319"/>
      <c r="B6" s="320"/>
      <c r="C6" s="321"/>
      <c r="D6" s="184" t="s">
        <v>99</v>
      </c>
      <c r="E6" s="184" t="s">
        <v>102</v>
      </c>
      <c r="F6" s="184" t="s">
        <v>99</v>
      </c>
      <c r="G6" s="184" t="s">
        <v>102</v>
      </c>
      <c r="H6" s="184" t="s">
        <v>99</v>
      </c>
      <c r="I6" s="184" t="s">
        <v>102</v>
      </c>
      <c r="J6" s="184" t="s">
        <v>99</v>
      </c>
      <c r="K6" s="184" t="s">
        <v>102</v>
      </c>
      <c r="L6" s="184" t="s">
        <v>99</v>
      </c>
      <c r="M6" s="152" t="s">
        <v>102</v>
      </c>
      <c r="N6" s="169" t="s">
        <v>101</v>
      </c>
    </row>
    <row r="7" spans="1:14" ht="10.5" customHeight="1">
      <c r="A7" s="313">
        <v>1</v>
      </c>
      <c r="B7" s="314"/>
      <c r="C7" s="26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  <c r="I7" s="16">
        <v>8</v>
      </c>
      <c r="J7" s="16">
        <v>9</v>
      </c>
      <c r="K7" s="16">
        <v>10</v>
      </c>
      <c r="L7" s="16">
        <v>11</v>
      </c>
      <c r="M7" s="16">
        <v>12</v>
      </c>
      <c r="N7" s="27">
        <v>13</v>
      </c>
    </row>
    <row r="8" spans="1:14" ht="10.5" customHeight="1">
      <c r="A8" s="310" t="s">
        <v>40</v>
      </c>
      <c r="B8" s="315"/>
      <c r="C8" s="203" t="s">
        <v>31</v>
      </c>
      <c r="D8" s="25">
        <v>0</v>
      </c>
      <c r="E8" s="25">
        <v>0</v>
      </c>
      <c r="F8" s="25">
        <v>0</v>
      </c>
      <c r="G8" s="25">
        <v>0</v>
      </c>
      <c r="H8" s="96">
        <v>0</v>
      </c>
      <c r="I8" s="96">
        <v>0</v>
      </c>
      <c r="J8" s="25">
        <v>0</v>
      </c>
      <c r="K8" s="25">
        <v>0</v>
      </c>
      <c r="L8" s="25">
        <f aca="true" t="shared" si="0" ref="L8:M35">D8+F8+H8+J8</f>
        <v>0</v>
      </c>
      <c r="M8" s="25">
        <f t="shared" si="0"/>
        <v>0</v>
      </c>
      <c r="N8" s="25">
        <v>0</v>
      </c>
    </row>
    <row r="9" spans="1:14" ht="10.5" customHeight="1">
      <c r="A9" s="311"/>
      <c r="B9" s="316"/>
      <c r="C9" s="203" t="s">
        <v>32</v>
      </c>
      <c r="D9" s="25">
        <v>0</v>
      </c>
      <c r="E9" s="25">
        <v>0</v>
      </c>
      <c r="F9" s="25">
        <v>0</v>
      </c>
      <c r="G9" s="25">
        <v>0</v>
      </c>
      <c r="H9" s="96">
        <v>0</v>
      </c>
      <c r="I9" s="96">
        <v>0</v>
      </c>
      <c r="J9" s="25">
        <v>0</v>
      </c>
      <c r="K9" s="25">
        <v>0</v>
      </c>
      <c r="L9" s="25">
        <f t="shared" si="0"/>
        <v>0</v>
      </c>
      <c r="M9" s="25">
        <f t="shared" si="0"/>
        <v>0</v>
      </c>
      <c r="N9" s="25">
        <v>0</v>
      </c>
    </row>
    <row r="10" spans="1:14" ht="10.5" customHeight="1">
      <c r="A10" s="311"/>
      <c r="B10" s="316"/>
      <c r="C10" s="203" t="s">
        <v>33</v>
      </c>
      <c r="D10" s="25">
        <v>0</v>
      </c>
      <c r="E10" s="25">
        <v>0</v>
      </c>
      <c r="F10" s="25">
        <v>0</v>
      </c>
      <c r="G10" s="25">
        <v>0</v>
      </c>
      <c r="H10" s="96">
        <v>0</v>
      </c>
      <c r="I10" s="96">
        <v>0</v>
      </c>
      <c r="J10" s="25">
        <v>0</v>
      </c>
      <c r="K10" s="25">
        <v>0</v>
      </c>
      <c r="L10" s="25">
        <f t="shared" si="0"/>
        <v>0</v>
      </c>
      <c r="M10" s="25">
        <f t="shared" si="0"/>
        <v>0</v>
      </c>
      <c r="N10" s="25">
        <v>0</v>
      </c>
    </row>
    <row r="11" spans="1:14" ht="9" customHeight="1">
      <c r="A11" s="311"/>
      <c r="B11" s="316"/>
      <c r="C11" s="5" t="s">
        <v>34</v>
      </c>
      <c r="D11" s="138">
        <v>0</v>
      </c>
      <c r="E11" s="138">
        <f aca="true" t="shared" si="1" ref="E11:M11">SUM(E8:E10)</f>
        <v>0</v>
      </c>
      <c r="F11" s="138">
        <f>SUM(F8:F10)</f>
        <v>0</v>
      </c>
      <c r="G11" s="138">
        <f t="shared" si="1"/>
        <v>0</v>
      </c>
      <c r="H11" s="143">
        <v>0</v>
      </c>
      <c r="I11" s="138">
        <f t="shared" si="1"/>
        <v>0</v>
      </c>
      <c r="J11" s="138">
        <f>SUM(J8:J10)</f>
        <v>0</v>
      </c>
      <c r="K11" s="138">
        <f t="shared" si="1"/>
        <v>0</v>
      </c>
      <c r="L11" s="138">
        <f t="shared" si="1"/>
        <v>0</v>
      </c>
      <c r="M11" s="138">
        <f t="shared" si="1"/>
        <v>0</v>
      </c>
      <c r="N11" s="138">
        <v>0</v>
      </c>
    </row>
    <row r="12" spans="1:14" ht="10.5" customHeight="1">
      <c r="A12" s="311"/>
      <c r="B12" s="316"/>
      <c r="C12" s="203" t="s">
        <v>35</v>
      </c>
      <c r="D12" s="25">
        <v>0</v>
      </c>
      <c r="E12" s="25">
        <v>0</v>
      </c>
      <c r="F12" s="25">
        <v>0</v>
      </c>
      <c r="G12" s="25">
        <v>0</v>
      </c>
      <c r="H12" s="96">
        <v>0</v>
      </c>
      <c r="I12" s="96">
        <v>0</v>
      </c>
      <c r="J12" s="25">
        <v>0</v>
      </c>
      <c r="K12" s="25">
        <v>0</v>
      </c>
      <c r="L12" s="25">
        <f t="shared" si="0"/>
        <v>0</v>
      </c>
      <c r="M12" s="25">
        <f t="shared" si="0"/>
        <v>0</v>
      </c>
      <c r="N12" s="25">
        <v>0</v>
      </c>
    </row>
    <row r="13" spans="1:14" ht="10.5" customHeight="1">
      <c r="A13" s="311"/>
      <c r="B13" s="316"/>
      <c r="C13" s="203" t="s">
        <v>36</v>
      </c>
      <c r="D13" s="25">
        <v>0</v>
      </c>
      <c r="E13" s="25">
        <v>0</v>
      </c>
      <c r="F13" s="25">
        <v>0</v>
      </c>
      <c r="G13" s="25">
        <v>0</v>
      </c>
      <c r="H13" s="96">
        <v>0</v>
      </c>
      <c r="I13" s="96">
        <v>0</v>
      </c>
      <c r="J13" s="25">
        <v>0</v>
      </c>
      <c r="K13" s="25">
        <v>0</v>
      </c>
      <c r="L13" s="25">
        <f t="shared" si="0"/>
        <v>0</v>
      </c>
      <c r="M13" s="25">
        <f t="shared" si="0"/>
        <v>0</v>
      </c>
      <c r="N13" s="25">
        <v>0</v>
      </c>
    </row>
    <row r="14" spans="1:14" ht="10.5" customHeight="1">
      <c r="A14" s="311"/>
      <c r="B14" s="316"/>
      <c r="C14" s="203" t="s">
        <v>38</v>
      </c>
      <c r="D14" s="25">
        <v>0</v>
      </c>
      <c r="E14" s="25">
        <v>0</v>
      </c>
      <c r="F14" s="25">
        <v>0</v>
      </c>
      <c r="G14" s="25">
        <v>0</v>
      </c>
      <c r="H14" s="96">
        <v>0</v>
      </c>
      <c r="I14" s="96">
        <v>0</v>
      </c>
      <c r="J14" s="25">
        <v>0</v>
      </c>
      <c r="K14" s="25">
        <v>0</v>
      </c>
      <c r="L14" s="25">
        <f t="shared" si="0"/>
        <v>0</v>
      </c>
      <c r="M14" s="25">
        <f t="shared" si="0"/>
        <v>0</v>
      </c>
      <c r="N14" s="25">
        <v>0</v>
      </c>
    </row>
    <row r="15" spans="1:14" ht="9.75" customHeight="1">
      <c r="A15" s="311"/>
      <c r="B15" s="316"/>
      <c r="C15" s="203" t="s">
        <v>37</v>
      </c>
      <c r="D15" s="25">
        <v>0</v>
      </c>
      <c r="E15" s="25">
        <v>0</v>
      </c>
      <c r="F15" s="25">
        <v>0</v>
      </c>
      <c r="G15" s="25">
        <v>0</v>
      </c>
      <c r="H15" s="96">
        <v>0</v>
      </c>
      <c r="I15" s="96">
        <v>0</v>
      </c>
      <c r="J15" s="25">
        <v>0</v>
      </c>
      <c r="K15" s="25">
        <v>0</v>
      </c>
      <c r="L15" s="25">
        <f t="shared" si="0"/>
        <v>0</v>
      </c>
      <c r="M15" s="25">
        <f t="shared" si="0"/>
        <v>0</v>
      </c>
      <c r="N15" s="25">
        <v>0</v>
      </c>
    </row>
    <row r="16" spans="1:14" ht="9.75" customHeight="1">
      <c r="A16" s="311"/>
      <c r="B16" s="316"/>
      <c r="C16" s="5" t="s">
        <v>39</v>
      </c>
      <c r="D16" s="138">
        <v>0</v>
      </c>
      <c r="E16" s="138">
        <f aca="true" t="shared" si="2" ref="E16:M16">SUM(E12:E15)</f>
        <v>0</v>
      </c>
      <c r="F16" s="138">
        <f>SUM(F12:F15)</f>
        <v>0</v>
      </c>
      <c r="G16" s="138">
        <f t="shared" si="2"/>
        <v>0</v>
      </c>
      <c r="H16" s="143">
        <v>0</v>
      </c>
      <c r="I16" s="138">
        <f t="shared" si="2"/>
        <v>0</v>
      </c>
      <c r="J16" s="138">
        <f>SUM(J12:J15)</f>
        <v>0</v>
      </c>
      <c r="K16" s="138">
        <f t="shared" si="2"/>
        <v>0</v>
      </c>
      <c r="L16" s="138">
        <f t="shared" si="2"/>
        <v>0</v>
      </c>
      <c r="M16" s="138">
        <f t="shared" si="2"/>
        <v>0</v>
      </c>
      <c r="N16" s="138">
        <v>0</v>
      </c>
    </row>
    <row r="17" spans="1:14" ht="9.75" customHeight="1">
      <c r="A17" s="312"/>
      <c r="B17" s="317"/>
      <c r="C17" s="59" t="s">
        <v>250</v>
      </c>
      <c r="D17" s="57">
        <f>D11+D16</f>
        <v>0</v>
      </c>
      <c r="E17" s="57">
        <f aca="true" t="shared" si="3" ref="E17:M17">E11+E16</f>
        <v>0</v>
      </c>
      <c r="F17" s="57">
        <f t="shared" si="3"/>
        <v>0</v>
      </c>
      <c r="G17" s="57">
        <f t="shared" si="3"/>
        <v>0</v>
      </c>
      <c r="H17" s="57">
        <f>H11+H16</f>
        <v>0</v>
      </c>
      <c r="I17" s="57">
        <f t="shared" si="3"/>
        <v>0</v>
      </c>
      <c r="J17" s="57">
        <f t="shared" si="3"/>
        <v>0</v>
      </c>
      <c r="K17" s="57">
        <f t="shared" si="3"/>
        <v>0</v>
      </c>
      <c r="L17" s="57">
        <f t="shared" si="3"/>
        <v>0</v>
      </c>
      <c r="M17" s="57">
        <f t="shared" si="3"/>
        <v>0</v>
      </c>
      <c r="N17" s="57">
        <v>0</v>
      </c>
    </row>
    <row r="18" spans="1:14" ht="10.5" customHeight="1">
      <c r="A18" s="266" t="s">
        <v>41</v>
      </c>
      <c r="B18" s="266" t="s">
        <v>42</v>
      </c>
      <c r="C18" s="203" t="s">
        <v>31</v>
      </c>
      <c r="D18" s="25">
        <v>254</v>
      </c>
      <c r="E18" s="25">
        <v>5</v>
      </c>
      <c r="F18" s="25">
        <v>42</v>
      </c>
      <c r="G18" s="25">
        <v>110</v>
      </c>
      <c r="H18" s="96">
        <v>0</v>
      </c>
      <c r="I18" s="96">
        <v>0</v>
      </c>
      <c r="J18" s="25">
        <v>0</v>
      </c>
      <c r="K18" s="25">
        <v>0</v>
      </c>
      <c r="L18" s="25">
        <f t="shared" si="0"/>
        <v>296</v>
      </c>
      <c r="M18" s="25">
        <f t="shared" si="0"/>
        <v>115</v>
      </c>
      <c r="N18" s="25">
        <f aca="true" t="shared" si="4" ref="N18:N48">M18/L18*100</f>
        <v>38.85135135135135</v>
      </c>
    </row>
    <row r="19" spans="1:14" ht="9.75" customHeight="1">
      <c r="A19" s="267"/>
      <c r="B19" s="267"/>
      <c r="C19" s="203" t="s">
        <v>32</v>
      </c>
      <c r="D19" s="25">
        <v>34</v>
      </c>
      <c r="E19" s="25">
        <v>0</v>
      </c>
      <c r="F19" s="25">
        <v>0</v>
      </c>
      <c r="G19" s="25">
        <v>17</v>
      </c>
      <c r="H19" s="96">
        <v>0</v>
      </c>
      <c r="I19" s="96">
        <v>0</v>
      </c>
      <c r="J19" s="25">
        <v>0</v>
      </c>
      <c r="K19" s="25">
        <v>0</v>
      </c>
      <c r="L19" s="25">
        <f t="shared" si="0"/>
        <v>34</v>
      </c>
      <c r="M19" s="25">
        <f t="shared" si="0"/>
        <v>17</v>
      </c>
      <c r="N19" s="25">
        <f t="shared" si="4"/>
        <v>50</v>
      </c>
    </row>
    <row r="20" spans="1:14" ht="10.5" customHeight="1">
      <c r="A20" s="267"/>
      <c r="B20" s="267"/>
      <c r="C20" s="203" t="s">
        <v>33</v>
      </c>
      <c r="D20" s="25">
        <v>8</v>
      </c>
      <c r="E20" s="25">
        <v>0</v>
      </c>
      <c r="F20" s="25">
        <v>0</v>
      </c>
      <c r="G20" s="25">
        <v>63</v>
      </c>
      <c r="H20" s="96">
        <v>0</v>
      </c>
      <c r="I20" s="96">
        <v>0</v>
      </c>
      <c r="J20" s="25">
        <v>0</v>
      </c>
      <c r="K20" s="25">
        <v>0</v>
      </c>
      <c r="L20" s="25">
        <f t="shared" si="0"/>
        <v>8</v>
      </c>
      <c r="M20" s="25">
        <f t="shared" si="0"/>
        <v>63</v>
      </c>
      <c r="N20" s="25">
        <f t="shared" si="4"/>
        <v>787.5</v>
      </c>
    </row>
    <row r="21" spans="1:14" ht="9.75" customHeight="1">
      <c r="A21" s="267"/>
      <c r="B21" s="267"/>
      <c r="C21" s="5" t="s">
        <v>34</v>
      </c>
      <c r="D21" s="138">
        <v>296</v>
      </c>
      <c r="E21" s="138">
        <f aca="true" t="shared" si="5" ref="E21:M21">SUM(E18:E20)</f>
        <v>5</v>
      </c>
      <c r="F21" s="138">
        <f>SUM(F18:F20)</f>
        <v>42</v>
      </c>
      <c r="G21" s="138">
        <f t="shared" si="5"/>
        <v>190</v>
      </c>
      <c r="H21" s="143">
        <v>0</v>
      </c>
      <c r="I21" s="138">
        <f t="shared" si="5"/>
        <v>0</v>
      </c>
      <c r="J21" s="138">
        <v>0</v>
      </c>
      <c r="K21" s="138">
        <f t="shared" si="5"/>
        <v>0</v>
      </c>
      <c r="L21" s="138">
        <f t="shared" si="5"/>
        <v>338</v>
      </c>
      <c r="M21" s="138">
        <f t="shared" si="5"/>
        <v>195</v>
      </c>
      <c r="N21" s="138">
        <f t="shared" si="4"/>
        <v>57.692307692307686</v>
      </c>
    </row>
    <row r="22" spans="1:14" ht="9.75" customHeight="1">
      <c r="A22" s="267"/>
      <c r="B22" s="267"/>
      <c r="C22" s="203" t="s">
        <v>35</v>
      </c>
      <c r="D22" s="25">
        <v>356</v>
      </c>
      <c r="E22" s="25">
        <v>4</v>
      </c>
      <c r="F22" s="25">
        <v>100</v>
      </c>
      <c r="G22" s="25">
        <v>105</v>
      </c>
      <c r="H22" s="96">
        <v>0</v>
      </c>
      <c r="I22" s="96">
        <v>0</v>
      </c>
      <c r="J22" s="25">
        <v>0</v>
      </c>
      <c r="K22" s="25">
        <v>0</v>
      </c>
      <c r="L22" s="25">
        <f t="shared" si="0"/>
        <v>456</v>
      </c>
      <c r="M22" s="25">
        <f t="shared" si="0"/>
        <v>109</v>
      </c>
      <c r="N22" s="25">
        <f t="shared" si="4"/>
        <v>23.903508771929825</v>
      </c>
    </row>
    <row r="23" spans="1:14" ht="9.75" customHeight="1">
      <c r="A23" s="267"/>
      <c r="B23" s="267"/>
      <c r="C23" s="203" t="s">
        <v>36</v>
      </c>
      <c r="D23" s="25">
        <v>0</v>
      </c>
      <c r="E23" s="25">
        <v>0</v>
      </c>
      <c r="F23" s="25">
        <v>44</v>
      </c>
      <c r="G23" s="25">
        <v>65</v>
      </c>
      <c r="H23" s="96">
        <v>0</v>
      </c>
      <c r="I23" s="96">
        <v>0</v>
      </c>
      <c r="J23" s="25">
        <v>0</v>
      </c>
      <c r="K23" s="25">
        <v>0</v>
      </c>
      <c r="L23" s="25">
        <f t="shared" si="0"/>
        <v>44</v>
      </c>
      <c r="M23" s="25">
        <f t="shared" si="0"/>
        <v>65</v>
      </c>
      <c r="N23" s="25">
        <f t="shared" si="4"/>
        <v>147.72727272727272</v>
      </c>
    </row>
    <row r="24" spans="1:14" ht="9.75" customHeight="1">
      <c r="A24" s="267"/>
      <c r="B24" s="267"/>
      <c r="C24" s="203" t="s">
        <v>38</v>
      </c>
      <c r="D24" s="25">
        <v>0</v>
      </c>
      <c r="E24" s="25">
        <v>0</v>
      </c>
      <c r="F24" s="25">
        <v>0</v>
      </c>
      <c r="G24" s="25">
        <v>0</v>
      </c>
      <c r="H24" s="96">
        <v>0</v>
      </c>
      <c r="I24" s="96">
        <v>0</v>
      </c>
      <c r="J24" s="25">
        <v>0</v>
      </c>
      <c r="K24" s="25">
        <v>0</v>
      </c>
      <c r="L24" s="25">
        <f t="shared" si="0"/>
        <v>0</v>
      </c>
      <c r="M24" s="25">
        <f t="shared" si="0"/>
        <v>0</v>
      </c>
      <c r="N24" s="25">
        <v>0</v>
      </c>
    </row>
    <row r="25" spans="1:14" ht="10.5" customHeight="1">
      <c r="A25" s="267"/>
      <c r="B25" s="267"/>
      <c r="C25" s="203" t="s">
        <v>37</v>
      </c>
      <c r="D25" s="25">
        <v>0</v>
      </c>
      <c r="E25" s="25">
        <v>0</v>
      </c>
      <c r="F25" s="25">
        <v>0</v>
      </c>
      <c r="G25" s="25">
        <v>0</v>
      </c>
      <c r="H25" s="96">
        <v>0</v>
      </c>
      <c r="I25" s="96">
        <v>0</v>
      </c>
      <c r="J25" s="25">
        <v>0</v>
      </c>
      <c r="K25" s="25">
        <v>0</v>
      </c>
      <c r="L25" s="25">
        <f t="shared" si="0"/>
        <v>0</v>
      </c>
      <c r="M25" s="25">
        <f t="shared" si="0"/>
        <v>0</v>
      </c>
      <c r="N25" s="25">
        <v>0</v>
      </c>
    </row>
    <row r="26" spans="1:14" ht="9.75" customHeight="1">
      <c r="A26" s="267"/>
      <c r="B26" s="267"/>
      <c r="C26" s="5" t="s">
        <v>39</v>
      </c>
      <c r="D26" s="138">
        <v>356</v>
      </c>
      <c r="E26" s="138">
        <f aca="true" t="shared" si="6" ref="E26:M26">SUM(E22:E25)</f>
        <v>4</v>
      </c>
      <c r="F26" s="138">
        <f>SUM(F22:F25)</f>
        <v>144</v>
      </c>
      <c r="G26" s="138">
        <f t="shared" si="6"/>
        <v>170</v>
      </c>
      <c r="H26" s="143">
        <v>0</v>
      </c>
      <c r="I26" s="138">
        <f t="shared" si="6"/>
        <v>0</v>
      </c>
      <c r="J26" s="138">
        <f>SUM(J22:J25)</f>
        <v>0</v>
      </c>
      <c r="K26" s="138">
        <f t="shared" si="6"/>
        <v>0</v>
      </c>
      <c r="L26" s="138">
        <f t="shared" si="6"/>
        <v>500</v>
      </c>
      <c r="M26" s="138">
        <f t="shared" si="6"/>
        <v>174</v>
      </c>
      <c r="N26" s="138">
        <f t="shared" si="4"/>
        <v>34.8</v>
      </c>
    </row>
    <row r="27" spans="1:14" ht="9.75" customHeight="1">
      <c r="A27" s="267"/>
      <c r="B27" s="268"/>
      <c r="C27" s="59" t="s">
        <v>250</v>
      </c>
      <c r="D27" s="57">
        <f>D21+D26</f>
        <v>652</v>
      </c>
      <c r="E27" s="57">
        <f aca="true" t="shared" si="7" ref="E27:M27">E21+E26</f>
        <v>9</v>
      </c>
      <c r="F27" s="57">
        <f t="shared" si="7"/>
        <v>186</v>
      </c>
      <c r="G27" s="57">
        <f t="shared" si="7"/>
        <v>360</v>
      </c>
      <c r="H27" s="57">
        <f>H21+H26</f>
        <v>0</v>
      </c>
      <c r="I27" s="57">
        <f t="shared" si="7"/>
        <v>0</v>
      </c>
      <c r="J27" s="57">
        <f t="shared" si="7"/>
        <v>0</v>
      </c>
      <c r="K27" s="57">
        <f t="shared" si="7"/>
        <v>0</v>
      </c>
      <c r="L27" s="57">
        <f t="shared" si="7"/>
        <v>838</v>
      </c>
      <c r="M27" s="57">
        <f t="shared" si="7"/>
        <v>369</v>
      </c>
      <c r="N27" s="57">
        <f t="shared" si="4"/>
        <v>44.03341288782816</v>
      </c>
    </row>
    <row r="28" spans="1:14" ht="11.25" customHeight="1">
      <c r="A28" s="267"/>
      <c r="B28" s="266" t="s">
        <v>43</v>
      </c>
      <c r="C28" s="203" t="s">
        <v>31</v>
      </c>
      <c r="D28" s="25">
        <v>0</v>
      </c>
      <c r="E28" s="25">
        <v>0</v>
      </c>
      <c r="F28" s="25">
        <v>78</v>
      </c>
      <c r="G28" s="25">
        <v>0</v>
      </c>
      <c r="H28" s="96">
        <v>0</v>
      </c>
      <c r="I28" s="96">
        <v>0</v>
      </c>
      <c r="J28" s="25">
        <v>0</v>
      </c>
      <c r="K28" s="25">
        <v>0</v>
      </c>
      <c r="L28" s="25">
        <f t="shared" si="0"/>
        <v>78</v>
      </c>
      <c r="M28" s="25">
        <f t="shared" si="0"/>
        <v>0</v>
      </c>
      <c r="N28" s="25">
        <f t="shared" si="4"/>
        <v>0</v>
      </c>
    </row>
    <row r="29" spans="1:14" ht="9" customHeight="1">
      <c r="A29" s="267"/>
      <c r="B29" s="267"/>
      <c r="C29" s="203" t="s">
        <v>32</v>
      </c>
      <c r="D29" s="25">
        <v>0</v>
      </c>
      <c r="E29" s="25">
        <v>0</v>
      </c>
      <c r="F29" s="25">
        <v>19</v>
      </c>
      <c r="G29" s="25">
        <v>0</v>
      </c>
      <c r="H29" s="96">
        <v>0</v>
      </c>
      <c r="I29" s="96">
        <v>0</v>
      </c>
      <c r="J29" s="25">
        <v>0</v>
      </c>
      <c r="K29" s="25">
        <v>0</v>
      </c>
      <c r="L29" s="25">
        <f t="shared" si="0"/>
        <v>19</v>
      </c>
      <c r="M29" s="25">
        <f t="shared" si="0"/>
        <v>0</v>
      </c>
      <c r="N29" s="25">
        <f t="shared" si="4"/>
        <v>0</v>
      </c>
    </row>
    <row r="30" spans="1:14" ht="9" customHeight="1">
      <c r="A30" s="267"/>
      <c r="B30" s="267"/>
      <c r="C30" s="203" t="s">
        <v>33</v>
      </c>
      <c r="D30" s="25">
        <v>0</v>
      </c>
      <c r="E30" s="25">
        <v>0</v>
      </c>
      <c r="F30" s="25">
        <v>10</v>
      </c>
      <c r="G30" s="25">
        <v>0</v>
      </c>
      <c r="H30" s="96">
        <v>0</v>
      </c>
      <c r="I30" s="96">
        <v>0</v>
      </c>
      <c r="J30" s="25">
        <v>0</v>
      </c>
      <c r="K30" s="25">
        <v>0</v>
      </c>
      <c r="L30" s="25">
        <f t="shared" si="0"/>
        <v>10</v>
      </c>
      <c r="M30" s="25">
        <f t="shared" si="0"/>
        <v>0</v>
      </c>
      <c r="N30" s="25">
        <f t="shared" si="4"/>
        <v>0</v>
      </c>
    </row>
    <row r="31" spans="1:14" ht="9" customHeight="1">
      <c r="A31" s="267"/>
      <c r="B31" s="267"/>
      <c r="C31" s="5" t="s">
        <v>34</v>
      </c>
      <c r="D31" s="138">
        <v>0</v>
      </c>
      <c r="E31" s="138">
        <f aca="true" t="shared" si="8" ref="E31:M31">SUM(E28:E30)</f>
        <v>0</v>
      </c>
      <c r="F31" s="138">
        <f>SUM(F28:F30)</f>
        <v>107</v>
      </c>
      <c r="G31" s="138">
        <f t="shared" si="8"/>
        <v>0</v>
      </c>
      <c r="H31" s="143">
        <v>0</v>
      </c>
      <c r="I31" s="138">
        <f t="shared" si="8"/>
        <v>0</v>
      </c>
      <c r="J31" s="138">
        <v>0</v>
      </c>
      <c r="K31" s="138">
        <f t="shared" si="8"/>
        <v>0</v>
      </c>
      <c r="L31" s="138">
        <f t="shared" si="8"/>
        <v>107</v>
      </c>
      <c r="M31" s="138">
        <f t="shared" si="8"/>
        <v>0</v>
      </c>
      <c r="N31" s="138">
        <f t="shared" si="4"/>
        <v>0</v>
      </c>
    </row>
    <row r="32" spans="1:14" ht="9.75" customHeight="1">
      <c r="A32" s="267"/>
      <c r="B32" s="267"/>
      <c r="C32" s="203" t="s">
        <v>35</v>
      </c>
      <c r="D32" s="25">
        <v>0</v>
      </c>
      <c r="E32" s="25">
        <v>0</v>
      </c>
      <c r="F32" s="25">
        <v>87</v>
      </c>
      <c r="G32" s="25">
        <v>0</v>
      </c>
      <c r="H32" s="96">
        <v>0</v>
      </c>
      <c r="I32" s="96">
        <v>0</v>
      </c>
      <c r="J32" s="25">
        <v>0</v>
      </c>
      <c r="K32" s="25">
        <v>0</v>
      </c>
      <c r="L32" s="25">
        <f t="shared" si="0"/>
        <v>87</v>
      </c>
      <c r="M32" s="25">
        <f t="shared" si="0"/>
        <v>0</v>
      </c>
      <c r="N32" s="25">
        <f t="shared" si="4"/>
        <v>0</v>
      </c>
    </row>
    <row r="33" spans="1:14" ht="10.5" customHeight="1">
      <c r="A33" s="267"/>
      <c r="B33" s="267"/>
      <c r="C33" s="203" t="s">
        <v>36</v>
      </c>
      <c r="D33" s="25">
        <v>0</v>
      </c>
      <c r="E33" s="25">
        <v>0</v>
      </c>
      <c r="F33" s="25">
        <v>66</v>
      </c>
      <c r="G33" s="25">
        <v>0</v>
      </c>
      <c r="H33" s="96">
        <v>0</v>
      </c>
      <c r="I33" s="96">
        <v>0</v>
      </c>
      <c r="J33" s="25">
        <v>0</v>
      </c>
      <c r="K33" s="25">
        <v>0</v>
      </c>
      <c r="L33" s="25">
        <f t="shared" si="0"/>
        <v>66</v>
      </c>
      <c r="M33" s="25">
        <f t="shared" si="0"/>
        <v>0</v>
      </c>
      <c r="N33" s="25">
        <f t="shared" si="4"/>
        <v>0</v>
      </c>
    </row>
    <row r="34" spans="1:14" ht="10.5" customHeight="1">
      <c r="A34" s="267"/>
      <c r="B34" s="267"/>
      <c r="C34" s="203" t="s">
        <v>38</v>
      </c>
      <c r="D34" s="25">
        <v>0</v>
      </c>
      <c r="E34" s="25">
        <v>0</v>
      </c>
      <c r="F34" s="25">
        <v>0</v>
      </c>
      <c r="G34" s="25">
        <v>0</v>
      </c>
      <c r="H34" s="96">
        <v>0</v>
      </c>
      <c r="I34" s="96">
        <v>0</v>
      </c>
      <c r="J34" s="25">
        <v>0</v>
      </c>
      <c r="K34" s="25">
        <v>0</v>
      </c>
      <c r="L34" s="25">
        <f t="shared" si="0"/>
        <v>0</v>
      </c>
      <c r="M34" s="25">
        <f t="shared" si="0"/>
        <v>0</v>
      </c>
      <c r="N34" s="25">
        <v>0</v>
      </c>
    </row>
    <row r="35" spans="1:14" ht="9.75" customHeight="1">
      <c r="A35" s="267"/>
      <c r="B35" s="267"/>
      <c r="C35" s="203" t="s">
        <v>37</v>
      </c>
      <c r="D35" s="25">
        <v>0</v>
      </c>
      <c r="E35" s="25">
        <v>0</v>
      </c>
      <c r="F35" s="25">
        <v>0</v>
      </c>
      <c r="G35" s="25">
        <v>0</v>
      </c>
      <c r="H35" s="96">
        <v>0</v>
      </c>
      <c r="I35" s="96">
        <v>0</v>
      </c>
      <c r="J35" s="25">
        <v>0</v>
      </c>
      <c r="K35" s="25">
        <v>0</v>
      </c>
      <c r="L35" s="25">
        <f t="shared" si="0"/>
        <v>0</v>
      </c>
      <c r="M35" s="25">
        <f t="shared" si="0"/>
        <v>0</v>
      </c>
      <c r="N35" s="25">
        <v>0</v>
      </c>
    </row>
    <row r="36" spans="1:14" ht="10.5" customHeight="1">
      <c r="A36" s="267"/>
      <c r="B36" s="267"/>
      <c r="C36" s="5" t="s">
        <v>39</v>
      </c>
      <c r="D36" s="138">
        <v>0</v>
      </c>
      <c r="E36" s="138">
        <f aca="true" t="shared" si="9" ref="E36:M36">SUM(E32:E35)</f>
        <v>0</v>
      </c>
      <c r="F36" s="138">
        <f>SUM(F32:F35)</f>
        <v>153</v>
      </c>
      <c r="G36" s="138">
        <f t="shared" si="9"/>
        <v>0</v>
      </c>
      <c r="H36" s="143">
        <v>0</v>
      </c>
      <c r="I36" s="138">
        <f t="shared" si="9"/>
        <v>0</v>
      </c>
      <c r="J36" s="138">
        <f>SUM(J32:J35)</f>
        <v>0</v>
      </c>
      <c r="K36" s="138">
        <f t="shared" si="9"/>
        <v>0</v>
      </c>
      <c r="L36" s="138">
        <f t="shared" si="9"/>
        <v>153</v>
      </c>
      <c r="M36" s="138">
        <f t="shared" si="9"/>
        <v>0</v>
      </c>
      <c r="N36" s="138">
        <f t="shared" si="4"/>
        <v>0</v>
      </c>
    </row>
    <row r="37" spans="1:14" ht="10.5" customHeight="1">
      <c r="A37" s="268"/>
      <c r="B37" s="268"/>
      <c r="C37" s="59" t="s">
        <v>250</v>
      </c>
      <c r="D37" s="57">
        <f>D31+D36</f>
        <v>0</v>
      </c>
      <c r="E37" s="57">
        <f aca="true" t="shared" si="10" ref="E37:M37">E36+E31</f>
        <v>0</v>
      </c>
      <c r="F37" s="57">
        <f>F31+F36</f>
        <v>260</v>
      </c>
      <c r="G37" s="57">
        <f t="shared" si="10"/>
        <v>0</v>
      </c>
      <c r="H37" s="57">
        <v>0</v>
      </c>
      <c r="I37" s="57">
        <f t="shared" si="10"/>
        <v>0</v>
      </c>
      <c r="J37" s="57">
        <f>J31+J36</f>
        <v>0</v>
      </c>
      <c r="K37" s="57">
        <f t="shared" si="10"/>
        <v>0</v>
      </c>
      <c r="L37" s="57">
        <f t="shared" si="10"/>
        <v>260</v>
      </c>
      <c r="M37" s="57">
        <f t="shared" si="10"/>
        <v>0</v>
      </c>
      <c r="N37" s="57">
        <f t="shared" si="4"/>
        <v>0</v>
      </c>
    </row>
    <row r="38" spans="1:14" ht="10.5" customHeight="1">
      <c r="A38" s="224" t="s">
        <v>251</v>
      </c>
      <c r="B38" s="225"/>
      <c r="C38" s="226"/>
      <c r="D38" s="191">
        <f>D27+D37</f>
        <v>652</v>
      </c>
      <c r="E38" s="191">
        <f aca="true" t="shared" si="11" ref="E38:M38">E37+E27</f>
        <v>9</v>
      </c>
      <c r="F38" s="191">
        <f>F27+F37</f>
        <v>446</v>
      </c>
      <c r="G38" s="191">
        <f t="shared" si="11"/>
        <v>360</v>
      </c>
      <c r="H38" s="191">
        <f>H27+H37</f>
        <v>0</v>
      </c>
      <c r="I38" s="191">
        <f t="shared" si="11"/>
        <v>0</v>
      </c>
      <c r="J38" s="191">
        <f>J27+J37</f>
        <v>0</v>
      </c>
      <c r="K38" s="191">
        <f t="shared" si="11"/>
        <v>0</v>
      </c>
      <c r="L38" s="191">
        <f t="shared" si="11"/>
        <v>1098</v>
      </c>
      <c r="M38" s="191">
        <f t="shared" si="11"/>
        <v>369</v>
      </c>
      <c r="N38" s="191">
        <f t="shared" si="4"/>
        <v>33.60655737704918</v>
      </c>
    </row>
    <row r="39" spans="1:14" ht="12" customHeight="1">
      <c r="A39" s="310" t="s">
        <v>6</v>
      </c>
      <c r="B39" s="315"/>
      <c r="C39" s="203" t="s">
        <v>31</v>
      </c>
      <c r="D39" s="25">
        <f>D8+D18+D28</f>
        <v>254</v>
      </c>
      <c r="E39" s="25">
        <f aca="true" t="shared" si="12" ref="E39:K41">E8+E18+E28</f>
        <v>5</v>
      </c>
      <c r="F39" s="25">
        <f t="shared" si="12"/>
        <v>120</v>
      </c>
      <c r="G39" s="25">
        <f t="shared" si="12"/>
        <v>110</v>
      </c>
      <c r="H39" s="25">
        <v>0</v>
      </c>
      <c r="I39" s="25">
        <f t="shared" si="12"/>
        <v>0</v>
      </c>
      <c r="J39" s="25">
        <f t="shared" si="12"/>
        <v>0</v>
      </c>
      <c r="K39" s="25">
        <f t="shared" si="12"/>
        <v>0</v>
      </c>
      <c r="L39" s="25">
        <f aca="true" t="shared" si="13" ref="L39:M46">D39+F39+H39+J39</f>
        <v>374</v>
      </c>
      <c r="M39" s="25">
        <f t="shared" si="13"/>
        <v>115</v>
      </c>
      <c r="N39" s="25">
        <f t="shared" si="4"/>
        <v>30.74866310160428</v>
      </c>
    </row>
    <row r="40" spans="1:14" ht="9.75" customHeight="1">
      <c r="A40" s="311"/>
      <c r="B40" s="316"/>
      <c r="C40" s="203" t="s">
        <v>32</v>
      </c>
      <c r="D40" s="25">
        <f>D9+D19+D29</f>
        <v>34</v>
      </c>
      <c r="E40" s="25">
        <f t="shared" si="12"/>
        <v>0</v>
      </c>
      <c r="F40" s="25">
        <f t="shared" si="12"/>
        <v>19</v>
      </c>
      <c r="G40" s="25">
        <f t="shared" si="12"/>
        <v>17</v>
      </c>
      <c r="H40" s="25">
        <v>0</v>
      </c>
      <c r="I40" s="25">
        <f t="shared" si="12"/>
        <v>0</v>
      </c>
      <c r="J40" s="25">
        <f t="shared" si="12"/>
        <v>0</v>
      </c>
      <c r="K40" s="25">
        <f t="shared" si="12"/>
        <v>0</v>
      </c>
      <c r="L40" s="25">
        <f t="shared" si="13"/>
        <v>53</v>
      </c>
      <c r="M40" s="25">
        <f t="shared" si="13"/>
        <v>17</v>
      </c>
      <c r="N40" s="25">
        <f t="shared" si="4"/>
        <v>32.075471698113205</v>
      </c>
    </row>
    <row r="41" spans="1:14" ht="10.5" customHeight="1">
      <c r="A41" s="311"/>
      <c r="B41" s="316"/>
      <c r="C41" s="203" t="s">
        <v>33</v>
      </c>
      <c r="D41" s="25">
        <f>D10+D20+D30</f>
        <v>8</v>
      </c>
      <c r="E41" s="25">
        <f t="shared" si="12"/>
        <v>0</v>
      </c>
      <c r="F41" s="25">
        <f t="shared" si="12"/>
        <v>10</v>
      </c>
      <c r="G41" s="25">
        <f t="shared" si="12"/>
        <v>63</v>
      </c>
      <c r="H41" s="25">
        <v>0</v>
      </c>
      <c r="I41" s="25">
        <f t="shared" si="12"/>
        <v>0</v>
      </c>
      <c r="J41" s="25">
        <f t="shared" si="12"/>
        <v>0</v>
      </c>
      <c r="K41" s="25">
        <f t="shared" si="12"/>
        <v>0</v>
      </c>
      <c r="L41" s="25">
        <f t="shared" si="13"/>
        <v>18</v>
      </c>
      <c r="M41" s="25">
        <f t="shared" si="13"/>
        <v>63</v>
      </c>
      <c r="N41" s="25">
        <f t="shared" si="4"/>
        <v>350</v>
      </c>
    </row>
    <row r="42" spans="1:14" ht="11.25" customHeight="1">
      <c r="A42" s="311"/>
      <c r="B42" s="316"/>
      <c r="C42" s="59" t="s">
        <v>34</v>
      </c>
      <c r="D42" s="57">
        <v>296</v>
      </c>
      <c r="E42" s="57">
        <f aca="true" t="shared" si="14" ref="E42:M42">E39+E40+E41</f>
        <v>5</v>
      </c>
      <c r="F42" s="57">
        <f>SUM(F39:F41)</f>
        <v>149</v>
      </c>
      <c r="G42" s="57">
        <f t="shared" si="14"/>
        <v>190</v>
      </c>
      <c r="H42" s="57">
        <v>0</v>
      </c>
      <c r="I42" s="57">
        <f t="shared" si="14"/>
        <v>0</v>
      </c>
      <c r="J42" s="57">
        <f>SUM(J39:J41)</f>
        <v>0</v>
      </c>
      <c r="K42" s="57">
        <f t="shared" si="14"/>
        <v>0</v>
      </c>
      <c r="L42" s="57">
        <f t="shared" si="14"/>
        <v>445</v>
      </c>
      <c r="M42" s="57">
        <f t="shared" si="14"/>
        <v>195</v>
      </c>
      <c r="N42" s="57">
        <f t="shared" si="4"/>
        <v>43.82022471910113</v>
      </c>
    </row>
    <row r="43" spans="1:14" ht="9.75" customHeight="1">
      <c r="A43" s="311"/>
      <c r="B43" s="316"/>
      <c r="C43" s="203" t="s">
        <v>35</v>
      </c>
      <c r="D43" s="25">
        <f>D12+D22+D32</f>
        <v>356</v>
      </c>
      <c r="E43" s="25">
        <f aca="true" t="shared" si="15" ref="E43:K46">E12+E22+E32</f>
        <v>4</v>
      </c>
      <c r="F43" s="25">
        <f t="shared" si="15"/>
        <v>187</v>
      </c>
      <c r="G43" s="25">
        <f t="shared" si="15"/>
        <v>105</v>
      </c>
      <c r="H43" s="25">
        <v>0</v>
      </c>
      <c r="I43" s="25">
        <f t="shared" si="15"/>
        <v>0</v>
      </c>
      <c r="J43" s="25">
        <f>J12+J22+J32</f>
        <v>0</v>
      </c>
      <c r="K43" s="25">
        <f t="shared" si="15"/>
        <v>0</v>
      </c>
      <c r="L43" s="25">
        <f t="shared" si="13"/>
        <v>543</v>
      </c>
      <c r="M43" s="25">
        <f t="shared" si="13"/>
        <v>109</v>
      </c>
      <c r="N43" s="25">
        <f t="shared" si="4"/>
        <v>20.073664825046038</v>
      </c>
    </row>
    <row r="44" spans="1:14" ht="9" customHeight="1">
      <c r="A44" s="311"/>
      <c r="B44" s="316"/>
      <c r="C44" s="203" t="s">
        <v>36</v>
      </c>
      <c r="D44" s="25">
        <f>D13+D23+D33</f>
        <v>0</v>
      </c>
      <c r="E44" s="25">
        <f t="shared" si="15"/>
        <v>0</v>
      </c>
      <c r="F44" s="25">
        <f t="shared" si="15"/>
        <v>110</v>
      </c>
      <c r="G44" s="25">
        <f t="shared" si="15"/>
        <v>65</v>
      </c>
      <c r="H44" s="25">
        <v>0</v>
      </c>
      <c r="I44" s="25">
        <f t="shared" si="15"/>
        <v>0</v>
      </c>
      <c r="J44" s="25">
        <f t="shared" si="15"/>
        <v>0</v>
      </c>
      <c r="K44" s="25">
        <f t="shared" si="15"/>
        <v>0</v>
      </c>
      <c r="L44" s="25">
        <f t="shared" si="13"/>
        <v>110</v>
      </c>
      <c r="M44" s="25">
        <f t="shared" si="13"/>
        <v>65</v>
      </c>
      <c r="N44" s="25">
        <f t="shared" si="4"/>
        <v>59.09090909090909</v>
      </c>
    </row>
    <row r="45" spans="1:14" ht="10.5" customHeight="1">
      <c r="A45" s="311"/>
      <c r="B45" s="316"/>
      <c r="C45" s="203" t="s">
        <v>38</v>
      </c>
      <c r="D45" s="25">
        <f>D14+D24+D34</f>
        <v>0</v>
      </c>
      <c r="E45" s="25">
        <f t="shared" si="15"/>
        <v>0</v>
      </c>
      <c r="F45" s="25">
        <f t="shared" si="15"/>
        <v>0</v>
      </c>
      <c r="G45" s="25">
        <f t="shared" si="15"/>
        <v>0</v>
      </c>
      <c r="H45" s="25">
        <v>0</v>
      </c>
      <c r="I45" s="25">
        <f t="shared" si="15"/>
        <v>0</v>
      </c>
      <c r="J45" s="25">
        <f t="shared" si="15"/>
        <v>0</v>
      </c>
      <c r="K45" s="25">
        <f t="shared" si="15"/>
        <v>0</v>
      </c>
      <c r="L45" s="25">
        <f t="shared" si="13"/>
        <v>0</v>
      </c>
      <c r="M45" s="25">
        <f t="shared" si="13"/>
        <v>0</v>
      </c>
      <c r="N45" s="25">
        <v>0</v>
      </c>
    </row>
    <row r="46" spans="1:14" ht="9.75" customHeight="1">
      <c r="A46" s="311"/>
      <c r="B46" s="316"/>
      <c r="C46" s="203" t="s">
        <v>37</v>
      </c>
      <c r="D46" s="25">
        <f>D15+D25+D35</f>
        <v>0</v>
      </c>
      <c r="E46" s="25">
        <f>E15+E25+E35</f>
        <v>0</v>
      </c>
      <c r="F46" s="25">
        <f t="shared" si="15"/>
        <v>0</v>
      </c>
      <c r="G46" s="25">
        <f t="shared" si="15"/>
        <v>0</v>
      </c>
      <c r="H46" s="25">
        <v>0</v>
      </c>
      <c r="I46" s="25">
        <f t="shared" si="15"/>
        <v>0</v>
      </c>
      <c r="J46" s="25">
        <f t="shared" si="15"/>
        <v>0</v>
      </c>
      <c r="K46" s="25">
        <f t="shared" si="15"/>
        <v>0</v>
      </c>
      <c r="L46" s="25">
        <f t="shared" si="13"/>
        <v>0</v>
      </c>
      <c r="M46" s="25">
        <f t="shared" si="13"/>
        <v>0</v>
      </c>
      <c r="N46" s="25">
        <v>0</v>
      </c>
    </row>
    <row r="47" spans="1:14" ht="10.5" customHeight="1">
      <c r="A47" s="311"/>
      <c r="B47" s="316"/>
      <c r="C47" s="59" t="s">
        <v>39</v>
      </c>
      <c r="D47" s="57">
        <f>SUM(D43:D46)</f>
        <v>356</v>
      </c>
      <c r="E47" s="57">
        <f aca="true" t="shared" si="16" ref="E47:M47">SUM(E43:E46)</f>
        <v>4</v>
      </c>
      <c r="F47" s="57">
        <f t="shared" si="16"/>
        <v>297</v>
      </c>
      <c r="G47" s="57">
        <f t="shared" si="16"/>
        <v>170</v>
      </c>
      <c r="H47" s="57">
        <v>0</v>
      </c>
      <c r="I47" s="57">
        <f t="shared" si="16"/>
        <v>0</v>
      </c>
      <c r="J47" s="57">
        <f t="shared" si="16"/>
        <v>0</v>
      </c>
      <c r="K47" s="57">
        <f t="shared" si="16"/>
        <v>0</v>
      </c>
      <c r="L47" s="57">
        <f t="shared" si="16"/>
        <v>653</v>
      </c>
      <c r="M47" s="57">
        <f t="shared" si="16"/>
        <v>174</v>
      </c>
      <c r="N47" s="57">
        <f t="shared" si="4"/>
        <v>26.64624808575804</v>
      </c>
    </row>
    <row r="48" spans="1:14" ht="12" customHeight="1">
      <c r="A48" s="312"/>
      <c r="B48" s="317"/>
      <c r="C48" s="197" t="s">
        <v>250</v>
      </c>
      <c r="D48" s="191">
        <f>D42+D47</f>
        <v>652</v>
      </c>
      <c r="E48" s="191">
        <f aca="true" t="shared" si="17" ref="E48:M48">E42+E47</f>
        <v>9</v>
      </c>
      <c r="F48" s="191">
        <f t="shared" si="17"/>
        <v>446</v>
      </c>
      <c r="G48" s="191">
        <f t="shared" si="17"/>
        <v>360</v>
      </c>
      <c r="H48" s="191">
        <v>0</v>
      </c>
      <c r="I48" s="191">
        <f t="shared" si="17"/>
        <v>0</v>
      </c>
      <c r="J48" s="191">
        <f t="shared" si="17"/>
        <v>0</v>
      </c>
      <c r="K48" s="191">
        <f t="shared" si="17"/>
        <v>0</v>
      </c>
      <c r="L48" s="191">
        <f t="shared" si="17"/>
        <v>1098</v>
      </c>
      <c r="M48" s="191">
        <f t="shared" si="17"/>
        <v>369</v>
      </c>
      <c r="N48" s="191">
        <f t="shared" si="4"/>
        <v>33.60655737704918</v>
      </c>
    </row>
  </sheetData>
  <sheetProtection/>
  <mergeCells count="19">
    <mergeCell ref="A1:C1"/>
    <mergeCell ref="A2:C2"/>
    <mergeCell ref="F2:I2"/>
    <mergeCell ref="C3:M3"/>
    <mergeCell ref="F4:I4"/>
    <mergeCell ref="A5:B6"/>
    <mergeCell ref="C5:C6"/>
    <mergeCell ref="D5:E5"/>
    <mergeCell ref="F5:G5"/>
    <mergeCell ref="H5:I5"/>
    <mergeCell ref="A38:C38"/>
    <mergeCell ref="A39:B48"/>
    <mergeCell ref="J5:K5"/>
    <mergeCell ref="L5:M5"/>
    <mergeCell ref="A7:B7"/>
    <mergeCell ref="A8:B17"/>
    <mergeCell ref="A18:A37"/>
    <mergeCell ref="B18:B27"/>
    <mergeCell ref="B28:B3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4">
      <selection activeCell="I26" sqref="I26"/>
    </sheetView>
  </sheetViews>
  <sheetFormatPr defaultColWidth="9.140625" defaultRowHeight="12.75"/>
  <cols>
    <col min="1" max="1" width="16.8515625" style="0" customWidth="1"/>
    <col min="2" max="13" width="7.7109375" style="0" customWidth="1"/>
    <col min="14" max="15" width="8.7109375" style="0" customWidth="1"/>
    <col min="16" max="16" width="7.7109375" style="0" customWidth="1"/>
  </cols>
  <sheetData>
    <row r="1" spans="1:4" ht="12.75">
      <c r="A1" s="233" t="s">
        <v>13</v>
      </c>
      <c r="B1" s="233"/>
      <c r="C1" s="233"/>
      <c r="D1" s="233"/>
    </row>
    <row r="2" spans="1:4" ht="12.75">
      <c r="A2" s="233" t="s">
        <v>14</v>
      </c>
      <c r="B2" s="233"/>
      <c r="C2" s="233"/>
      <c r="D2" s="233"/>
    </row>
    <row r="3" spans="1:4" ht="12.75">
      <c r="A3" s="6"/>
      <c r="B3" s="6"/>
      <c r="C3" s="6"/>
      <c r="D3" s="6"/>
    </row>
    <row r="4" spans="1:16" ht="12.75">
      <c r="A4" s="240" t="s">
        <v>96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</row>
    <row r="5" spans="1:16" ht="12.75">
      <c r="A5" s="240" t="s">
        <v>336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323" t="s">
        <v>113</v>
      </c>
      <c r="P7" s="323"/>
    </row>
    <row r="9" spans="1:16" ht="12.75">
      <c r="A9" s="324" t="s">
        <v>28</v>
      </c>
      <c r="B9" s="322" t="s">
        <v>44</v>
      </c>
      <c r="C9" s="322"/>
      <c r="D9" s="322"/>
      <c r="E9" s="322" t="s">
        <v>45</v>
      </c>
      <c r="F9" s="322"/>
      <c r="G9" s="322"/>
      <c r="H9" s="322" t="s">
        <v>46</v>
      </c>
      <c r="I9" s="322"/>
      <c r="J9" s="322"/>
      <c r="K9" s="322" t="s">
        <v>47</v>
      </c>
      <c r="L9" s="322"/>
      <c r="M9" s="322"/>
      <c r="N9" s="322" t="s">
        <v>184</v>
      </c>
      <c r="O9" s="322"/>
      <c r="P9" s="322"/>
    </row>
    <row r="10" spans="1:16" ht="12.75">
      <c r="A10" s="324"/>
      <c r="B10" s="201" t="s">
        <v>99</v>
      </c>
      <c r="C10" s="201" t="s">
        <v>102</v>
      </c>
      <c r="D10" s="201" t="s">
        <v>114</v>
      </c>
      <c r="E10" s="201" t="s">
        <v>99</v>
      </c>
      <c r="F10" s="201" t="s">
        <v>102</v>
      </c>
      <c r="G10" s="201" t="s">
        <v>114</v>
      </c>
      <c r="H10" s="201" t="s">
        <v>99</v>
      </c>
      <c r="I10" s="201" t="s">
        <v>102</v>
      </c>
      <c r="J10" s="201" t="s">
        <v>114</v>
      </c>
      <c r="K10" s="201" t="s">
        <v>99</v>
      </c>
      <c r="L10" s="201" t="s">
        <v>102</v>
      </c>
      <c r="M10" s="201" t="s">
        <v>114</v>
      </c>
      <c r="N10" s="201" t="s">
        <v>99</v>
      </c>
      <c r="O10" s="201" t="s">
        <v>102</v>
      </c>
      <c r="P10" s="201" t="s">
        <v>114</v>
      </c>
    </row>
    <row r="11" spans="1:16" s="23" customFormat="1" ht="10.5" customHeight="1">
      <c r="A11" s="15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12</v>
      </c>
      <c r="N11" s="16">
        <v>13</v>
      </c>
      <c r="O11" s="16">
        <v>14</v>
      </c>
      <c r="P11" s="16">
        <v>15</v>
      </c>
    </row>
    <row r="12" spans="1:16" ht="12.75">
      <c r="A12" s="5" t="s">
        <v>116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9"/>
    </row>
    <row r="13" spans="1:16" ht="15" customHeight="1">
      <c r="A13" s="130" t="s">
        <v>50</v>
      </c>
      <c r="B13" s="25">
        <v>44968</v>
      </c>
      <c r="C13" s="25">
        <v>40424</v>
      </c>
      <c r="D13" s="25">
        <f>C13/B13*100</f>
        <v>89.89503647037893</v>
      </c>
      <c r="E13" s="25">
        <v>22564</v>
      </c>
      <c r="F13" s="25">
        <v>22571</v>
      </c>
      <c r="G13" s="25">
        <f>F13/E13*100</f>
        <v>100.03102286828576</v>
      </c>
      <c r="H13" s="25">
        <v>0</v>
      </c>
      <c r="I13" s="25">
        <v>0</v>
      </c>
      <c r="J13" s="25">
        <v>0</v>
      </c>
      <c r="K13" s="25">
        <v>9243</v>
      </c>
      <c r="L13" s="25">
        <v>9201</v>
      </c>
      <c r="M13" s="25">
        <f>L13/K13*100</f>
        <v>99.54560207724765</v>
      </c>
      <c r="N13" s="25">
        <f>B13+E13+H13+K13</f>
        <v>76775</v>
      </c>
      <c r="O13" s="25">
        <f>C13+F13+I13+L13</f>
        <v>72196</v>
      </c>
      <c r="P13" s="25">
        <f>O13/N13*100</f>
        <v>94.0358189514816</v>
      </c>
    </row>
    <row r="14" spans="1:16" ht="15" customHeight="1">
      <c r="A14" s="130" t="s">
        <v>51</v>
      </c>
      <c r="B14" s="25">
        <v>43394</v>
      </c>
      <c r="C14" s="25">
        <v>36775</v>
      </c>
      <c r="D14" s="25">
        <f>C14/B14*100</f>
        <v>84.74673918053188</v>
      </c>
      <c r="E14" s="25">
        <v>19320</v>
      </c>
      <c r="F14" s="25">
        <v>21251</v>
      </c>
      <c r="G14" s="25">
        <f>F14/E14*100</f>
        <v>109.99482401656316</v>
      </c>
      <c r="H14" s="25">
        <v>1842</v>
      </c>
      <c r="I14" s="25">
        <v>0</v>
      </c>
      <c r="J14" s="25">
        <v>0</v>
      </c>
      <c r="K14" s="25">
        <v>7355</v>
      </c>
      <c r="L14" s="25">
        <v>7940</v>
      </c>
      <c r="M14" s="25">
        <f>L14/K14*100</f>
        <v>107.9537729435758</v>
      </c>
      <c r="N14" s="25">
        <f aca="true" t="shared" si="0" ref="N14:N19">B14+E14+H14+K14</f>
        <v>71911</v>
      </c>
      <c r="O14" s="25">
        <f aca="true" t="shared" si="1" ref="O14:O19">C14+F14+I14+L14</f>
        <v>65966</v>
      </c>
      <c r="P14" s="25">
        <f>O14/N14*100</f>
        <v>91.7328364228004</v>
      </c>
    </row>
    <row r="15" spans="1:16" ht="15" customHeight="1">
      <c r="A15" s="130" t="s">
        <v>52</v>
      </c>
      <c r="B15" s="25">
        <v>43394</v>
      </c>
      <c r="C15" s="25">
        <v>36469</v>
      </c>
      <c r="D15" s="25">
        <f>C15/B15*100</f>
        <v>84.04157256763608</v>
      </c>
      <c r="E15" s="25">
        <v>19320</v>
      </c>
      <c r="F15" s="25">
        <v>20634</v>
      </c>
      <c r="G15" s="25">
        <f>F15/E15*100</f>
        <v>106.80124223602485</v>
      </c>
      <c r="H15" s="25">
        <v>1842</v>
      </c>
      <c r="I15" s="25">
        <v>0</v>
      </c>
      <c r="J15" s="25">
        <v>0</v>
      </c>
      <c r="K15" s="25">
        <v>7355</v>
      </c>
      <c r="L15" s="25">
        <v>7940</v>
      </c>
      <c r="M15" s="25">
        <f>L15/K15*100</f>
        <v>107.9537729435758</v>
      </c>
      <c r="N15" s="25">
        <f t="shared" si="0"/>
        <v>71911</v>
      </c>
      <c r="O15" s="25">
        <f t="shared" si="1"/>
        <v>65043</v>
      </c>
      <c r="P15" s="25">
        <f>O15/N15*100</f>
        <v>90.44930539138657</v>
      </c>
    </row>
    <row r="16" spans="1:16" ht="12.75">
      <c r="A16" s="5" t="s">
        <v>53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30"/>
      <c r="O16" s="30"/>
      <c r="P16" s="31"/>
    </row>
    <row r="17" spans="1:16" ht="15" customHeight="1">
      <c r="A17" s="130" t="s">
        <v>50</v>
      </c>
      <c r="B17" s="25">
        <v>32103</v>
      </c>
      <c r="C17" s="25">
        <v>29650</v>
      </c>
      <c r="D17" s="25">
        <f>C17/B17*100</f>
        <v>92.35896956670716</v>
      </c>
      <c r="E17" s="25">
        <v>20458</v>
      </c>
      <c r="F17" s="25">
        <v>19753</v>
      </c>
      <c r="G17" s="25">
        <f>F17/E17*100</f>
        <v>96.5539153387428</v>
      </c>
      <c r="H17" s="25">
        <v>33541</v>
      </c>
      <c r="I17" s="25">
        <v>23107</v>
      </c>
      <c r="J17" s="25">
        <f>I17/H17*100</f>
        <v>68.89180406070182</v>
      </c>
      <c r="K17" s="25">
        <v>1800</v>
      </c>
      <c r="L17" s="25">
        <v>2285</v>
      </c>
      <c r="M17" s="25">
        <v>0</v>
      </c>
      <c r="N17" s="25">
        <f t="shared" si="0"/>
        <v>87902</v>
      </c>
      <c r="O17" s="25">
        <f t="shared" si="1"/>
        <v>74795</v>
      </c>
      <c r="P17" s="25">
        <f>O17/N17*100</f>
        <v>85.0890764715251</v>
      </c>
    </row>
    <row r="18" spans="1:16" ht="15" customHeight="1">
      <c r="A18" s="130" t="s">
        <v>51</v>
      </c>
      <c r="B18" s="25">
        <v>33677</v>
      </c>
      <c r="C18" s="25">
        <v>32097</v>
      </c>
      <c r="D18" s="25">
        <f>C18/B18*100</f>
        <v>95.30837069810256</v>
      </c>
      <c r="E18" s="25">
        <v>23702</v>
      </c>
      <c r="F18" s="25">
        <v>19939</v>
      </c>
      <c r="G18" s="25">
        <f>F18/E18*100</f>
        <v>84.12370264112732</v>
      </c>
      <c r="H18" s="25">
        <v>31699</v>
      </c>
      <c r="I18" s="25">
        <v>24572</v>
      </c>
      <c r="J18" s="25">
        <f>I18/H18*100</f>
        <v>77.51664090349854</v>
      </c>
      <c r="K18" s="25">
        <v>3688</v>
      </c>
      <c r="L18" s="25">
        <v>2809</v>
      </c>
      <c r="M18" s="25">
        <f>L18/K18*100</f>
        <v>76.16594360086768</v>
      </c>
      <c r="N18" s="25">
        <f t="shared" si="0"/>
        <v>92766</v>
      </c>
      <c r="O18" s="25">
        <f t="shared" si="1"/>
        <v>79417</v>
      </c>
      <c r="P18" s="25">
        <f>O18/N18*100</f>
        <v>85.6100295366837</v>
      </c>
    </row>
    <row r="19" spans="1:16" ht="15" customHeight="1">
      <c r="A19" s="130" t="s">
        <v>52</v>
      </c>
      <c r="B19" s="25">
        <v>33677</v>
      </c>
      <c r="C19" s="25">
        <v>31858</v>
      </c>
      <c r="D19" s="25">
        <f>C19/B19*100</f>
        <v>94.59868753154971</v>
      </c>
      <c r="E19" s="25">
        <v>23702</v>
      </c>
      <c r="F19" s="25">
        <v>19939</v>
      </c>
      <c r="G19" s="25">
        <f>F19/E19*100</f>
        <v>84.12370264112732</v>
      </c>
      <c r="H19" s="25">
        <v>31699</v>
      </c>
      <c r="I19" s="25">
        <v>24572</v>
      </c>
      <c r="J19" s="25">
        <f>I19/H19*100</f>
        <v>77.51664090349854</v>
      </c>
      <c r="K19" s="25">
        <v>3688</v>
      </c>
      <c r="L19" s="25">
        <v>2809</v>
      </c>
      <c r="M19" s="25">
        <f>L19/K19*100</f>
        <v>76.16594360086768</v>
      </c>
      <c r="N19" s="25">
        <f t="shared" si="0"/>
        <v>92766</v>
      </c>
      <c r="O19" s="25">
        <f t="shared" si="1"/>
        <v>79178</v>
      </c>
      <c r="P19" s="25">
        <f>O19/N19*100</f>
        <v>85.35239204018714</v>
      </c>
    </row>
    <row r="20" spans="1:16" ht="12.75">
      <c r="A20" s="37" t="s">
        <v>55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31"/>
    </row>
    <row r="21" spans="1:16" ht="15" customHeight="1">
      <c r="A21" s="130" t="s">
        <v>50</v>
      </c>
      <c r="B21" s="25">
        <f aca="true" t="shared" si="2" ref="B21:C23">B13+B17</f>
        <v>77071</v>
      </c>
      <c r="C21" s="25">
        <f t="shared" si="2"/>
        <v>70074</v>
      </c>
      <c r="D21" s="25">
        <f>C21/B21*100</f>
        <v>90.92135822812732</v>
      </c>
      <c r="E21" s="25">
        <f aca="true" t="shared" si="3" ref="E21:F23">E13+E17</f>
        <v>43022</v>
      </c>
      <c r="F21" s="25">
        <f t="shared" si="3"/>
        <v>42324</v>
      </c>
      <c r="G21" s="25">
        <f>F21/E21*100</f>
        <v>98.37757426432988</v>
      </c>
      <c r="H21" s="25">
        <f aca="true" t="shared" si="4" ref="H21:I23">H13+H17</f>
        <v>33541</v>
      </c>
      <c r="I21" s="25">
        <f t="shared" si="4"/>
        <v>23107</v>
      </c>
      <c r="J21" s="25">
        <f>I21/H21*100</f>
        <v>68.89180406070182</v>
      </c>
      <c r="K21" s="25">
        <f aca="true" t="shared" si="5" ref="K21:L23">K13+K17</f>
        <v>11043</v>
      </c>
      <c r="L21" s="25">
        <f t="shared" si="5"/>
        <v>11486</v>
      </c>
      <c r="M21" s="25">
        <f>L21/K21*100</f>
        <v>104.01159105315585</v>
      </c>
      <c r="N21" s="25">
        <f aca="true" t="shared" si="6" ref="N21:O23">N13+N17</f>
        <v>164677</v>
      </c>
      <c r="O21" s="25">
        <f t="shared" si="6"/>
        <v>146991</v>
      </c>
      <c r="P21" s="25">
        <f>O21/N21*100</f>
        <v>89.26018812584635</v>
      </c>
    </row>
    <row r="22" spans="1:16" ht="15" customHeight="1">
      <c r="A22" s="130" t="s">
        <v>51</v>
      </c>
      <c r="B22" s="25">
        <f t="shared" si="2"/>
        <v>77071</v>
      </c>
      <c r="C22" s="25">
        <f t="shared" si="2"/>
        <v>68872</v>
      </c>
      <c r="D22" s="25">
        <f>C22/B22*100</f>
        <v>89.36175734063396</v>
      </c>
      <c r="E22" s="25">
        <f t="shared" si="3"/>
        <v>43022</v>
      </c>
      <c r="F22" s="25">
        <f t="shared" si="3"/>
        <v>41190</v>
      </c>
      <c r="G22" s="25">
        <f>F22/E22*100</f>
        <v>95.7417135419088</v>
      </c>
      <c r="H22" s="25">
        <f t="shared" si="4"/>
        <v>33541</v>
      </c>
      <c r="I22" s="25">
        <f t="shared" si="4"/>
        <v>24572</v>
      </c>
      <c r="J22" s="25">
        <f>I22/H22*100</f>
        <v>73.25959273724695</v>
      </c>
      <c r="K22" s="25">
        <f t="shared" si="5"/>
        <v>11043</v>
      </c>
      <c r="L22" s="25">
        <f t="shared" si="5"/>
        <v>10749</v>
      </c>
      <c r="M22" s="25">
        <f>L22/K22*100</f>
        <v>97.33767997826678</v>
      </c>
      <c r="N22" s="25">
        <f t="shared" si="6"/>
        <v>164677</v>
      </c>
      <c r="O22" s="25">
        <f t="shared" si="6"/>
        <v>145383</v>
      </c>
      <c r="P22" s="25">
        <f>O22/N22*100</f>
        <v>88.28373118286099</v>
      </c>
    </row>
    <row r="23" spans="1:16" ht="15" customHeight="1">
      <c r="A23" s="130" t="s">
        <v>52</v>
      </c>
      <c r="B23" s="25">
        <f t="shared" si="2"/>
        <v>77071</v>
      </c>
      <c r="C23" s="25">
        <f t="shared" si="2"/>
        <v>68327</v>
      </c>
      <c r="D23" s="25">
        <f>C23/B23*100</f>
        <v>88.65461717117982</v>
      </c>
      <c r="E23" s="25">
        <f t="shared" si="3"/>
        <v>43022</v>
      </c>
      <c r="F23" s="25">
        <f>F15+F19</f>
        <v>40573</v>
      </c>
      <c r="G23" s="25">
        <f>F23/E23*100</f>
        <v>94.30756357212589</v>
      </c>
      <c r="H23" s="25">
        <f t="shared" si="4"/>
        <v>33541</v>
      </c>
      <c r="I23" s="25">
        <f t="shared" si="4"/>
        <v>24572</v>
      </c>
      <c r="J23" s="25">
        <f>I23/H23*100</f>
        <v>73.25959273724695</v>
      </c>
      <c r="K23" s="25">
        <f t="shared" si="5"/>
        <v>11043</v>
      </c>
      <c r="L23" s="25">
        <f t="shared" si="5"/>
        <v>10749</v>
      </c>
      <c r="M23" s="25">
        <f>L23/K23*100</f>
        <v>97.33767997826678</v>
      </c>
      <c r="N23" s="25">
        <f t="shared" si="6"/>
        <v>164677</v>
      </c>
      <c r="O23" s="25">
        <f>O15+O19</f>
        <v>144221</v>
      </c>
      <c r="P23" s="25">
        <f>O23/N23*100</f>
        <v>87.5781074466987</v>
      </c>
    </row>
    <row r="24" spans="1:16" ht="12.75">
      <c r="A24" s="5" t="s">
        <v>115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31"/>
    </row>
    <row r="25" spans="1:16" ht="15" customHeight="1">
      <c r="A25" s="200" t="s">
        <v>117</v>
      </c>
      <c r="B25" s="25">
        <v>9097</v>
      </c>
      <c r="C25" s="25">
        <v>5640</v>
      </c>
      <c r="D25" s="25">
        <f>C25/B25*100</f>
        <v>61.99846103110915</v>
      </c>
      <c r="E25" s="25">
        <v>15804</v>
      </c>
      <c r="F25" s="25">
        <v>15639</v>
      </c>
      <c r="G25" s="25">
        <f>F25/E25*100</f>
        <v>98.95596051632498</v>
      </c>
      <c r="H25" s="25">
        <v>3300</v>
      </c>
      <c r="I25" s="25">
        <v>2018</v>
      </c>
      <c r="J25" s="25">
        <f>I25/H25*100</f>
        <v>61.151515151515156</v>
      </c>
      <c r="K25" s="25">
        <v>5627</v>
      </c>
      <c r="L25" s="25">
        <v>4318</v>
      </c>
      <c r="M25" s="25">
        <f>L25/K25*100</f>
        <v>76.73716012084593</v>
      </c>
      <c r="N25" s="25">
        <f>B25+E25+H25+K25</f>
        <v>33828</v>
      </c>
      <c r="O25" s="25">
        <f>C25+F25+I25+L25</f>
        <v>27615</v>
      </c>
      <c r="P25" s="25">
        <f>O25/N25*100</f>
        <v>81.63355799929053</v>
      </c>
    </row>
    <row r="26" spans="1:16" ht="12.75">
      <c r="A26" s="67" t="s">
        <v>154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6"/>
    </row>
    <row r="27" spans="1:16" ht="15" customHeight="1">
      <c r="A27" s="193" t="s">
        <v>54</v>
      </c>
      <c r="B27" s="179">
        <f>B23+B25</f>
        <v>86168</v>
      </c>
      <c r="C27" s="179">
        <f aca="true" t="shared" si="7" ref="C27:O27">C23+C25</f>
        <v>73967</v>
      </c>
      <c r="D27" s="179">
        <f>C27/B27*100</f>
        <v>85.84045121158667</v>
      </c>
      <c r="E27" s="179">
        <f t="shared" si="7"/>
        <v>58826</v>
      </c>
      <c r="F27" s="179">
        <f t="shared" si="7"/>
        <v>56212</v>
      </c>
      <c r="G27" s="179">
        <f>F27/E27*100</f>
        <v>95.55638663176147</v>
      </c>
      <c r="H27" s="179">
        <f t="shared" si="7"/>
        <v>36841</v>
      </c>
      <c r="I27" s="179">
        <f t="shared" si="7"/>
        <v>26590</v>
      </c>
      <c r="J27" s="179">
        <f>I27/H27*100</f>
        <v>72.17502239352895</v>
      </c>
      <c r="K27" s="179">
        <f t="shared" si="7"/>
        <v>16670</v>
      </c>
      <c r="L27" s="179">
        <f t="shared" si="7"/>
        <v>15067</v>
      </c>
      <c r="M27" s="179">
        <f>L27/K27*100</f>
        <v>90.38392321535693</v>
      </c>
      <c r="N27" s="179">
        <f t="shared" si="7"/>
        <v>198505</v>
      </c>
      <c r="O27" s="179">
        <f t="shared" si="7"/>
        <v>171836</v>
      </c>
      <c r="P27" s="179">
        <f>O27/N27*100</f>
        <v>86.56507392760886</v>
      </c>
    </row>
  </sheetData>
  <sheetProtection/>
  <mergeCells count="11">
    <mergeCell ref="A1:D1"/>
    <mergeCell ref="A2:D2"/>
    <mergeCell ref="N9:P9"/>
    <mergeCell ref="A9:A10"/>
    <mergeCell ref="A5:P5"/>
    <mergeCell ref="B9:D9"/>
    <mergeCell ref="E9:G9"/>
    <mergeCell ref="H9:J9"/>
    <mergeCell ref="K9:M9"/>
    <mergeCell ref="O7:P7"/>
    <mergeCell ref="A4:P4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R23" sqref="R23"/>
    </sheetView>
  </sheetViews>
  <sheetFormatPr defaultColWidth="9.140625" defaultRowHeight="12.75"/>
  <cols>
    <col min="1" max="1" width="14.57421875" style="0" customWidth="1"/>
    <col min="2" max="13" width="6.7109375" style="0" customWidth="1"/>
  </cols>
  <sheetData>
    <row r="1" spans="1:4" ht="12.75">
      <c r="A1" s="233" t="s">
        <v>13</v>
      </c>
      <c r="B1" s="233"/>
      <c r="C1" s="233"/>
      <c r="D1" s="233"/>
    </row>
    <row r="2" spans="1:4" ht="12.75">
      <c r="A2" s="233" t="s">
        <v>14</v>
      </c>
      <c r="B2" s="233"/>
      <c r="C2" s="233"/>
      <c r="D2" s="233"/>
    </row>
    <row r="3" spans="1:4" ht="12.75">
      <c r="A3" s="6"/>
      <c r="B3" s="6"/>
      <c r="C3" s="6"/>
      <c r="D3" s="6"/>
    </row>
    <row r="4" spans="1:13" ht="12.75">
      <c r="A4" s="240" t="s">
        <v>96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</row>
    <row r="5" spans="1:13" ht="12.75">
      <c r="A5" s="240" t="s">
        <v>337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</row>
    <row r="6" spans="8:13" ht="12.75">
      <c r="H6" s="28"/>
      <c r="I6" s="28"/>
      <c r="L6" s="323" t="s">
        <v>132</v>
      </c>
      <c r="M6" s="323"/>
    </row>
    <row r="7" spans="8:9" ht="12.75">
      <c r="H7" s="13"/>
      <c r="I7" s="13"/>
    </row>
    <row r="8" spans="1:15" ht="12.75">
      <c r="A8" s="214" t="s">
        <v>133</v>
      </c>
      <c r="B8" s="215" t="s">
        <v>84</v>
      </c>
      <c r="C8" s="215" t="s">
        <v>85</v>
      </c>
      <c r="D8" s="215" t="s">
        <v>86</v>
      </c>
      <c r="E8" s="215" t="s">
        <v>87</v>
      </c>
      <c r="F8" s="215" t="s">
        <v>88</v>
      </c>
      <c r="G8" s="215" t="s">
        <v>125</v>
      </c>
      <c r="H8" s="215" t="s">
        <v>126</v>
      </c>
      <c r="I8" s="215" t="s">
        <v>127</v>
      </c>
      <c r="J8" s="215" t="s">
        <v>128</v>
      </c>
      <c r="K8" s="215" t="s">
        <v>129</v>
      </c>
      <c r="L8" s="215" t="s">
        <v>130</v>
      </c>
      <c r="M8" s="215" t="s">
        <v>131</v>
      </c>
      <c r="O8" s="115"/>
    </row>
    <row r="9" spans="1:16" ht="12.75">
      <c r="A9" s="328" t="s">
        <v>48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30"/>
      <c r="O9" s="2"/>
      <c r="P9" s="2"/>
    </row>
    <row r="10" spans="1:17" ht="12.75">
      <c r="A10" s="216" t="s">
        <v>120</v>
      </c>
      <c r="B10" s="334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6"/>
      <c r="N10" s="100"/>
      <c r="O10" s="100"/>
      <c r="P10" s="100"/>
      <c r="Q10" s="100"/>
    </row>
    <row r="11" spans="1:17" ht="12.75">
      <c r="A11" s="130" t="s">
        <v>50</v>
      </c>
      <c r="B11" s="145">
        <v>6935</v>
      </c>
      <c r="C11" s="145">
        <v>5854</v>
      </c>
      <c r="D11" s="145">
        <v>5180</v>
      </c>
      <c r="E11" s="145">
        <v>6580</v>
      </c>
      <c r="F11" s="145">
        <v>5840</v>
      </c>
      <c r="G11" s="145">
        <v>5623</v>
      </c>
      <c r="H11" s="25">
        <v>6594</v>
      </c>
      <c r="I11" s="25">
        <v>5941</v>
      </c>
      <c r="J11" s="25">
        <v>8601</v>
      </c>
      <c r="K11" s="25">
        <v>7047</v>
      </c>
      <c r="L11" s="25">
        <v>5342</v>
      </c>
      <c r="M11" s="25">
        <v>6057</v>
      </c>
      <c r="N11" s="100"/>
      <c r="O11" s="100"/>
      <c r="P11" s="100"/>
      <c r="Q11" s="100"/>
    </row>
    <row r="12" spans="1:17" ht="12.75">
      <c r="A12" s="130" t="s">
        <v>51</v>
      </c>
      <c r="B12" s="145">
        <v>5953</v>
      </c>
      <c r="C12" s="145">
        <v>5506</v>
      </c>
      <c r="D12" s="145">
        <v>5481</v>
      </c>
      <c r="E12" s="145">
        <v>6762</v>
      </c>
      <c r="F12" s="145">
        <v>5838</v>
      </c>
      <c r="G12" s="145">
        <v>5357</v>
      </c>
      <c r="H12" s="25">
        <v>6341</v>
      </c>
      <c r="I12" s="25">
        <v>6179</v>
      </c>
      <c r="J12" s="25">
        <v>8243</v>
      </c>
      <c r="K12" s="25">
        <v>7094</v>
      </c>
      <c r="L12" s="25">
        <v>5954</v>
      </c>
      <c r="M12" s="25">
        <v>5804</v>
      </c>
      <c r="N12" s="100"/>
      <c r="O12" s="100"/>
      <c r="P12" s="100"/>
      <c r="Q12" s="100"/>
    </row>
    <row r="13" spans="1:13" ht="12.75">
      <c r="A13" s="186" t="s">
        <v>121</v>
      </c>
      <c r="B13" s="146">
        <v>5119</v>
      </c>
      <c r="C13" s="146">
        <v>5647</v>
      </c>
      <c r="D13" s="146">
        <v>5420</v>
      </c>
      <c r="E13" s="146">
        <v>6691</v>
      </c>
      <c r="F13" s="146">
        <v>5960</v>
      </c>
      <c r="G13" s="146">
        <v>5589</v>
      </c>
      <c r="H13" s="135">
        <v>6383</v>
      </c>
      <c r="I13" s="135">
        <v>6346</v>
      </c>
      <c r="J13" s="135">
        <v>8154</v>
      </c>
      <c r="K13" s="135">
        <v>7045</v>
      </c>
      <c r="L13" s="135">
        <v>5957</v>
      </c>
      <c r="M13" s="135">
        <v>5656</v>
      </c>
    </row>
    <row r="14" spans="1:13" ht="12.75">
      <c r="A14" s="203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3"/>
    </row>
    <row r="15" spans="1:13" ht="12.75">
      <c r="A15" s="216" t="s">
        <v>122</v>
      </c>
      <c r="B15" s="325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7"/>
    </row>
    <row r="16" spans="1:13" ht="12.75">
      <c r="A16" s="130" t="s">
        <v>123</v>
      </c>
      <c r="B16" s="145">
        <v>8014</v>
      </c>
      <c r="C16" s="145">
        <v>8200</v>
      </c>
      <c r="D16" s="145">
        <v>8298</v>
      </c>
      <c r="E16" s="145">
        <v>8283</v>
      </c>
      <c r="F16" s="145">
        <v>8428</v>
      </c>
      <c r="G16" s="145">
        <v>8853</v>
      </c>
      <c r="H16" s="25">
        <v>8547</v>
      </c>
      <c r="I16" s="25">
        <v>8968</v>
      </c>
      <c r="J16" s="25">
        <v>9241</v>
      </c>
      <c r="K16" s="25">
        <v>9299</v>
      </c>
      <c r="L16" s="25">
        <v>8399</v>
      </c>
      <c r="M16" s="25">
        <v>8625</v>
      </c>
    </row>
    <row r="17" spans="1:13" ht="12.75">
      <c r="A17" s="130" t="s">
        <v>124</v>
      </c>
      <c r="B17" s="145">
        <v>713</v>
      </c>
      <c r="C17" s="145">
        <v>572</v>
      </c>
      <c r="D17" s="145">
        <v>613</v>
      </c>
      <c r="E17" s="145">
        <v>671</v>
      </c>
      <c r="F17" s="145">
        <v>529</v>
      </c>
      <c r="G17" s="145">
        <v>414</v>
      </c>
      <c r="H17" s="25">
        <v>491</v>
      </c>
      <c r="I17" s="25">
        <v>384</v>
      </c>
      <c r="J17" s="25">
        <v>496</v>
      </c>
      <c r="K17" s="25">
        <v>608</v>
      </c>
      <c r="L17" s="25">
        <v>700</v>
      </c>
      <c r="M17" s="25">
        <v>835</v>
      </c>
    </row>
    <row r="18" spans="1:13" ht="12.75">
      <c r="A18" s="328" t="s">
        <v>111</v>
      </c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30"/>
    </row>
    <row r="19" spans="1:13" ht="12.75">
      <c r="A19" s="195" t="s">
        <v>120</v>
      </c>
      <c r="B19" s="331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3"/>
    </row>
    <row r="20" spans="1:13" ht="12.75">
      <c r="A20" s="130" t="s">
        <v>50</v>
      </c>
      <c r="B20" s="147">
        <v>3769</v>
      </c>
      <c r="C20" s="147">
        <v>3054</v>
      </c>
      <c r="D20" s="147">
        <v>3396</v>
      </c>
      <c r="E20" s="147">
        <v>4004</v>
      </c>
      <c r="F20" s="147">
        <v>3203</v>
      </c>
      <c r="G20" s="147">
        <v>4098</v>
      </c>
      <c r="H20" s="25">
        <v>5857</v>
      </c>
      <c r="I20" s="25">
        <v>6754</v>
      </c>
      <c r="J20" s="25">
        <v>7878</v>
      </c>
      <c r="K20" s="25">
        <v>6309</v>
      </c>
      <c r="L20" s="25">
        <v>4147</v>
      </c>
      <c r="M20" s="25">
        <v>4045</v>
      </c>
    </row>
    <row r="21" spans="1:13" ht="12.75">
      <c r="A21" s="130" t="s">
        <v>51</v>
      </c>
      <c r="B21" s="147">
        <v>3501</v>
      </c>
      <c r="C21" s="147">
        <v>3172</v>
      </c>
      <c r="D21" s="147">
        <v>3561</v>
      </c>
      <c r="E21" s="147">
        <v>4190</v>
      </c>
      <c r="F21" s="147">
        <v>3544</v>
      </c>
      <c r="G21" s="147">
        <v>3936</v>
      </c>
      <c r="H21" s="25">
        <v>5785</v>
      </c>
      <c r="I21" s="25">
        <v>6802</v>
      </c>
      <c r="J21" s="25">
        <v>8024</v>
      </c>
      <c r="K21" s="25">
        <v>6098</v>
      </c>
      <c r="L21" s="25">
        <v>4091</v>
      </c>
      <c r="M21" s="25">
        <v>4125</v>
      </c>
    </row>
    <row r="22" spans="1:13" ht="12.75">
      <c r="A22" s="186" t="s">
        <v>121</v>
      </c>
      <c r="B22" s="148">
        <v>3501</v>
      </c>
      <c r="C22" s="148">
        <v>3124</v>
      </c>
      <c r="D22" s="148">
        <v>3463</v>
      </c>
      <c r="E22" s="148">
        <v>4029</v>
      </c>
      <c r="F22" s="148">
        <v>3725</v>
      </c>
      <c r="G22" s="148">
        <v>3907</v>
      </c>
      <c r="H22" s="135">
        <v>5697</v>
      </c>
      <c r="I22" s="135">
        <v>6717</v>
      </c>
      <c r="J22" s="135">
        <v>8061</v>
      </c>
      <c r="K22" s="135">
        <v>5892</v>
      </c>
      <c r="L22" s="135">
        <v>3995</v>
      </c>
      <c r="M22" s="135">
        <v>4105</v>
      </c>
    </row>
    <row r="23" spans="1:13" ht="12.75">
      <c r="A23" s="20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3"/>
    </row>
    <row r="24" spans="1:13" ht="12.75">
      <c r="A24" s="216" t="s">
        <v>122</v>
      </c>
      <c r="B24" s="325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7"/>
    </row>
    <row r="25" spans="1:13" ht="12.75">
      <c r="A25" s="130" t="s">
        <v>123</v>
      </c>
      <c r="B25" s="147">
        <v>2102</v>
      </c>
      <c r="C25" s="147">
        <v>1984</v>
      </c>
      <c r="D25" s="147">
        <v>1819</v>
      </c>
      <c r="E25" s="147">
        <v>1672</v>
      </c>
      <c r="F25" s="147">
        <v>1391</v>
      </c>
      <c r="G25" s="147">
        <v>1531</v>
      </c>
      <c r="H25" s="25">
        <v>1650</v>
      </c>
      <c r="I25" s="25">
        <v>1474</v>
      </c>
      <c r="J25" s="25">
        <v>1523</v>
      </c>
      <c r="K25" s="25">
        <v>1734</v>
      </c>
      <c r="L25" s="25">
        <v>1790</v>
      </c>
      <c r="M25" s="25">
        <v>1710</v>
      </c>
    </row>
    <row r="26" spans="1:13" ht="12.75">
      <c r="A26" s="130" t="s">
        <v>124</v>
      </c>
      <c r="B26" s="147">
        <v>0</v>
      </c>
      <c r="C26" s="147">
        <v>48</v>
      </c>
      <c r="D26" s="147">
        <v>146</v>
      </c>
      <c r="E26" s="147">
        <v>307</v>
      </c>
      <c r="F26" s="147">
        <v>126</v>
      </c>
      <c r="G26" s="147">
        <v>155</v>
      </c>
      <c r="H26" s="25">
        <v>243</v>
      </c>
      <c r="I26" s="25">
        <v>328</v>
      </c>
      <c r="J26" s="25">
        <v>290</v>
      </c>
      <c r="K26" s="25">
        <v>497</v>
      </c>
      <c r="L26" s="25">
        <v>593</v>
      </c>
      <c r="M26" s="25">
        <v>613</v>
      </c>
    </row>
    <row r="27" spans="1:13" ht="12.75">
      <c r="A27" s="328" t="s">
        <v>112</v>
      </c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30"/>
    </row>
    <row r="28" spans="1:13" ht="12.75">
      <c r="A28" s="195" t="s">
        <v>120</v>
      </c>
      <c r="B28" s="331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3"/>
    </row>
    <row r="29" spans="1:13" ht="12.75">
      <c r="A29" s="130" t="s">
        <v>50</v>
      </c>
      <c r="B29" s="145">
        <v>1210</v>
      </c>
      <c r="C29" s="145">
        <v>2804</v>
      </c>
      <c r="D29" s="145">
        <v>2523</v>
      </c>
      <c r="E29" s="145">
        <v>1160</v>
      </c>
      <c r="F29" s="145">
        <v>1918</v>
      </c>
      <c r="G29" s="145">
        <v>2474</v>
      </c>
      <c r="H29" s="25">
        <v>1227</v>
      </c>
      <c r="I29" s="25">
        <v>1258</v>
      </c>
      <c r="J29" s="25">
        <v>3180</v>
      </c>
      <c r="K29" s="25">
        <v>1589</v>
      </c>
      <c r="L29" s="25">
        <v>2730</v>
      </c>
      <c r="M29" s="25">
        <v>1033</v>
      </c>
    </row>
    <row r="30" spans="1:13" ht="12.75">
      <c r="A30" s="130" t="s">
        <v>51</v>
      </c>
      <c r="B30" s="145">
        <v>1338</v>
      </c>
      <c r="C30" s="145">
        <v>2370</v>
      </c>
      <c r="D30" s="145">
        <v>1179</v>
      </c>
      <c r="E30" s="145">
        <v>2044</v>
      </c>
      <c r="F30" s="145">
        <v>1780</v>
      </c>
      <c r="G30" s="145">
        <v>2008</v>
      </c>
      <c r="H30" s="25">
        <v>2527</v>
      </c>
      <c r="I30" s="25">
        <v>2019</v>
      </c>
      <c r="J30" s="25">
        <v>2960</v>
      </c>
      <c r="K30" s="25">
        <v>1916</v>
      </c>
      <c r="L30" s="25">
        <v>2187</v>
      </c>
      <c r="M30" s="25">
        <v>2233</v>
      </c>
    </row>
    <row r="31" spans="1:13" ht="12.75">
      <c r="A31" s="186" t="s">
        <v>121</v>
      </c>
      <c r="B31" s="145">
        <v>1338</v>
      </c>
      <c r="C31" s="145">
        <v>2370</v>
      </c>
      <c r="D31" s="145">
        <v>1179</v>
      </c>
      <c r="E31" s="145">
        <v>2044</v>
      </c>
      <c r="F31" s="145">
        <v>1780</v>
      </c>
      <c r="G31" s="145">
        <v>2008</v>
      </c>
      <c r="H31" s="25">
        <v>2527</v>
      </c>
      <c r="I31" s="25">
        <v>2019</v>
      </c>
      <c r="J31" s="25">
        <v>2960</v>
      </c>
      <c r="K31" s="25">
        <v>1916</v>
      </c>
      <c r="L31" s="25">
        <v>2187</v>
      </c>
      <c r="M31" s="25">
        <v>2233</v>
      </c>
    </row>
    <row r="32" spans="1:13" ht="12.75">
      <c r="A32" s="203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3"/>
    </row>
    <row r="33" spans="1:13" ht="12.75">
      <c r="A33" s="216" t="s">
        <v>122</v>
      </c>
      <c r="B33" s="325"/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7"/>
    </row>
    <row r="34" spans="1:13" ht="12.75">
      <c r="A34" s="130" t="s">
        <v>123</v>
      </c>
      <c r="B34" s="145">
        <v>1714</v>
      </c>
      <c r="C34" s="145">
        <v>2146</v>
      </c>
      <c r="D34" s="145">
        <v>3500</v>
      </c>
      <c r="E34" s="145">
        <v>2672</v>
      </c>
      <c r="F34" s="145">
        <v>2809</v>
      </c>
      <c r="G34" s="145">
        <v>3274</v>
      </c>
      <c r="H34" s="25">
        <v>2775</v>
      </c>
      <c r="I34" s="25">
        <v>1210</v>
      </c>
      <c r="J34" s="25">
        <v>1429</v>
      </c>
      <c r="K34" s="25">
        <v>1102</v>
      </c>
      <c r="L34" s="25">
        <v>1646</v>
      </c>
      <c r="M34" s="25">
        <v>800</v>
      </c>
    </row>
    <row r="35" spans="1:13" ht="12.75">
      <c r="A35" s="130" t="s">
        <v>124</v>
      </c>
      <c r="B35" s="145">
        <v>0</v>
      </c>
      <c r="C35" s="145">
        <v>0</v>
      </c>
      <c r="D35" s="145">
        <v>0</v>
      </c>
      <c r="E35" s="145">
        <v>0</v>
      </c>
      <c r="F35" s="145">
        <v>0</v>
      </c>
      <c r="G35" s="14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</row>
    <row r="36" spans="1:13" ht="12.75">
      <c r="A36" s="328" t="s">
        <v>134</v>
      </c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30"/>
    </row>
    <row r="37" spans="1:13" ht="12.75">
      <c r="A37" s="195" t="s">
        <v>120</v>
      </c>
      <c r="B37" s="331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3"/>
    </row>
    <row r="38" spans="1:13" ht="12.75">
      <c r="A38" s="130" t="s">
        <v>50</v>
      </c>
      <c r="B38" s="25">
        <v>876</v>
      </c>
      <c r="C38" s="25">
        <v>841</v>
      </c>
      <c r="D38" s="25">
        <v>837</v>
      </c>
      <c r="E38" s="25">
        <v>887</v>
      </c>
      <c r="F38" s="25">
        <v>1019</v>
      </c>
      <c r="G38" s="25">
        <v>1086</v>
      </c>
      <c r="H38" s="25">
        <v>1418</v>
      </c>
      <c r="I38" s="25">
        <v>1835</v>
      </c>
      <c r="J38" s="25">
        <v>2214</v>
      </c>
      <c r="K38" s="25">
        <v>2026</v>
      </c>
      <c r="L38" s="25">
        <v>1407</v>
      </c>
      <c r="M38" s="25">
        <v>1354</v>
      </c>
    </row>
    <row r="39" spans="1:13" ht="12.75">
      <c r="A39" s="130" t="s">
        <v>51</v>
      </c>
      <c r="B39" s="25">
        <v>749</v>
      </c>
      <c r="C39" s="25">
        <v>836</v>
      </c>
      <c r="D39" s="25">
        <v>823</v>
      </c>
      <c r="E39" s="25">
        <v>989</v>
      </c>
      <c r="F39" s="25">
        <v>1046</v>
      </c>
      <c r="G39" s="25">
        <v>1024</v>
      </c>
      <c r="H39" s="25">
        <v>1394</v>
      </c>
      <c r="I39" s="25">
        <v>1878</v>
      </c>
      <c r="J39" s="25">
        <v>2032</v>
      </c>
      <c r="K39" s="25">
        <v>1922</v>
      </c>
      <c r="L39" s="25">
        <v>1186</v>
      </c>
      <c r="M39" s="25">
        <v>1196</v>
      </c>
    </row>
    <row r="40" spans="1:13" ht="12.75">
      <c r="A40" s="186" t="s">
        <v>121</v>
      </c>
      <c r="B40" s="25">
        <v>749</v>
      </c>
      <c r="C40" s="25">
        <v>836</v>
      </c>
      <c r="D40" s="25">
        <v>823</v>
      </c>
      <c r="E40" s="25">
        <v>989</v>
      </c>
      <c r="F40" s="25">
        <v>1046</v>
      </c>
      <c r="G40" s="25">
        <v>1024</v>
      </c>
      <c r="H40" s="135">
        <v>1394</v>
      </c>
      <c r="I40" s="135">
        <v>1878</v>
      </c>
      <c r="J40" s="135">
        <v>2032</v>
      </c>
      <c r="K40" s="135">
        <v>1922</v>
      </c>
      <c r="L40" s="135">
        <v>1186</v>
      </c>
      <c r="M40" s="135">
        <v>1196</v>
      </c>
    </row>
    <row r="41" spans="1:13" ht="12.75">
      <c r="A41" s="203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3"/>
    </row>
    <row r="42" spans="1:13" ht="12.75">
      <c r="A42" s="216" t="s">
        <v>122</v>
      </c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7"/>
    </row>
    <row r="43" spans="1:13" ht="12.75">
      <c r="A43" s="130" t="s">
        <v>123</v>
      </c>
      <c r="B43" s="25">
        <v>1691</v>
      </c>
      <c r="C43" s="25">
        <v>1696</v>
      </c>
      <c r="D43" s="25">
        <v>1710</v>
      </c>
      <c r="E43" s="25">
        <v>1608</v>
      </c>
      <c r="F43" s="25">
        <v>1581</v>
      </c>
      <c r="G43" s="25">
        <v>1643</v>
      </c>
      <c r="H43" s="25">
        <v>1667</v>
      </c>
      <c r="I43" s="25">
        <v>1624</v>
      </c>
      <c r="J43" s="25">
        <v>1806</v>
      </c>
      <c r="K43" s="25">
        <v>1910</v>
      </c>
      <c r="L43" s="25">
        <v>2131</v>
      </c>
      <c r="M43" s="25">
        <v>2289</v>
      </c>
    </row>
    <row r="44" spans="1:13" ht="12.75">
      <c r="A44" s="130" t="s">
        <v>124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</row>
    <row r="45" spans="1:13" ht="12.75">
      <c r="A45" s="328" t="s">
        <v>135</v>
      </c>
      <c r="B45" s="329"/>
      <c r="C45" s="329"/>
      <c r="D45" s="329"/>
      <c r="E45" s="329"/>
      <c r="F45" s="329"/>
      <c r="G45" s="329"/>
      <c r="H45" s="329"/>
      <c r="I45" s="329"/>
      <c r="J45" s="329"/>
      <c r="K45" s="329"/>
      <c r="L45" s="329"/>
      <c r="M45" s="330"/>
    </row>
    <row r="46" spans="1:13" ht="12.75">
      <c r="A46" s="195" t="s">
        <v>120</v>
      </c>
      <c r="B46" s="331"/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3"/>
    </row>
    <row r="47" spans="1:13" ht="12.75">
      <c r="A47" s="130" t="s">
        <v>50</v>
      </c>
      <c r="B47" s="25">
        <f>B11+B20+B29+B38</f>
        <v>12790</v>
      </c>
      <c r="C47" s="25">
        <f aca="true" t="shared" si="0" ref="C47:M47">C11+C20+C29+C38</f>
        <v>12553</v>
      </c>
      <c r="D47" s="25">
        <f t="shared" si="0"/>
        <v>11936</v>
      </c>
      <c r="E47" s="25">
        <f t="shared" si="0"/>
        <v>12631</v>
      </c>
      <c r="F47" s="25">
        <f t="shared" si="0"/>
        <v>11980</v>
      </c>
      <c r="G47" s="25">
        <f t="shared" si="0"/>
        <v>13281</v>
      </c>
      <c r="H47" s="25">
        <f t="shared" si="0"/>
        <v>15096</v>
      </c>
      <c r="I47" s="25">
        <f t="shared" si="0"/>
        <v>15788</v>
      </c>
      <c r="J47" s="25">
        <f t="shared" si="0"/>
        <v>21873</v>
      </c>
      <c r="K47" s="25">
        <f t="shared" si="0"/>
        <v>16971</v>
      </c>
      <c r="L47" s="25">
        <f t="shared" si="0"/>
        <v>13626</v>
      </c>
      <c r="M47" s="25">
        <f t="shared" si="0"/>
        <v>12489</v>
      </c>
    </row>
    <row r="48" spans="1:13" ht="12.75">
      <c r="A48" s="130" t="s">
        <v>51</v>
      </c>
      <c r="B48" s="25">
        <f aca="true" t="shared" si="1" ref="B48:M49">B12+B21+B30+B39</f>
        <v>11541</v>
      </c>
      <c r="C48" s="25">
        <f t="shared" si="1"/>
        <v>11884</v>
      </c>
      <c r="D48" s="25">
        <f t="shared" si="1"/>
        <v>11044</v>
      </c>
      <c r="E48" s="25">
        <f t="shared" si="1"/>
        <v>13985</v>
      </c>
      <c r="F48" s="25">
        <f t="shared" si="1"/>
        <v>12208</v>
      </c>
      <c r="G48" s="25">
        <f t="shared" si="1"/>
        <v>12325</v>
      </c>
      <c r="H48" s="25">
        <f t="shared" si="1"/>
        <v>16047</v>
      </c>
      <c r="I48" s="25">
        <f t="shared" si="1"/>
        <v>16878</v>
      </c>
      <c r="J48" s="25">
        <f t="shared" si="1"/>
        <v>21259</v>
      </c>
      <c r="K48" s="25">
        <f t="shared" si="1"/>
        <v>17030</v>
      </c>
      <c r="L48" s="25">
        <f t="shared" si="1"/>
        <v>13418</v>
      </c>
      <c r="M48" s="25">
        <f t="shared" si="1"/>
        <v>13358</v>
      </c>
    </row>
    <row r="49" spans="1:13" ht="12.75">
      <c r="A49" s="186" t="s">
        <v>121</v>
      </c>
      <c r="B49" s="25">
        <f t="shared" si="1"/>
        <v>10707</v>
      </c>
      <c r="C49" s="25">
        <f t="shared" si="1"/>
        <v>11977</v>
      </c>
      <c r="D49" s="25">
        <f t="shared" si="1"/>
        <v>10885</v>
      </c>
      <c r="E49" s="25">
        <f t="shared" si="1"/>
        <v>13753</v>
      </c>
      <c r="F49" s="25">
        <f t="shared" si="1"/>
        <v>12511</v>
      </c>
      <c r="G49" s="25">
        <f t="shared" si="1"/>
        <v>12528</v>
      </c>
      <c r="H49" s="25">
        <f t="shared" si="1"/>
        <v>16001</v>
      </c>
      <c r="I49" s="25">
        <f t="shared" si="1"/>
        <v>16960</v>
      </c>
      <c r="J49" s="25">
        <f t="shared" si="1"/>
        <v>21207</v>
      </c>
      <c r="K49" s="25">
        <f t="shared" si="1"/>
        <v>16775</v>
      </c>
      <c r="L49" s="25">
        <f t="shared" si="1"/>
        <v>13325</v>
      </c>
      <c r="M49" s="25">
        <f t="shared" si="1"/>
        <v>13190</v>
      </c>
    </row>
    <row r="50" spans="1:13" ht="12.75">
      <c r="A50" s="203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3"/>
    </row>
    <row r="51" spans="1:13" ht="12.75">
      <c r="A51" s="216" t="s">
        <v>122</v>
      </c>
      <c r="B51" s="325"/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27"/>
    </row>
    <row r="52" spans="1:13" ht="12.75">
      <c r="A52" s="130" t="s">
        <v>123</v>
      </c>
      <c r="B52" s="25">
        <f>B16+B25+B34+B43</f>
        <v>13521</v>
      </c>
      <c r="C52" s="25">
        <f aca="true" t="shared" si="2" ref="C52:M52">C16+C25+C34+C43</f>
        <v>14026</v>
      </c>
      <c r="D52" s="25">
        <f t="shared" si="2"/>
        <v>15327</v>
      </c>
      <c r="E52" s="25">
        <f t="shared" si="2"/>
        <v>14235</v>
      </c>
      <c r="F52" s="25">
        <f t="shared" si="2"/>
        <v>14209</v>
      </c>
      <c r="G52" s="25">
        <f t="shared" si="2"/>
        <v>15301</v>
      </c>
      <c r="H52" s="25">
        <f t="shared" si="2"/>
        <v>14639</v>
      </c>
      <c r="I52" s="25">
        <f t="shared" si="2"/>
        <v>13276</v>
      </c>
      <c r="J52" s="25">
        <f t="shared" si="2"/>
        <v>13999</v>
      </c>
      <c r="K52" s="25">
        <f t="shared" si="2"/>
        <v>14045</v>
      </c>
      <c r="L52" s="25">
        <f t="shared" si="2"/>
        <v>13966</v>
      </c>
      <c r="M52" s="25">
        <f t="shared" si="2"/>
        <v>13424</v>
      </c>
    </row>
    <row r="53" spans="1:13" ht="12.75">
      <c r="A53" s="130" t="s">
        <v>124</v>
      </c>
      <c r="B53" s="25">
        <f>B17+B26+B35+B44</f>
        <v>713</v>
      </c>
      <c r="C53" s="25">
        <f aca="true" t="shared" si="3" ref="C53:M53">C17+C26+C35+C44</f>
        <v>620</v>
      </c>
      <c r="D53" s="25">
        <f t="shared" si="3"/>
        <v>759</v>
      </c>
      <c r="E53" s="25">
        <f t="shared" si="3"/>
        <v>978</v>
      </c>
      <c r="F53" s="25">
        <f t="shared" si="3"/>
        <v>655</v>
      </c>
      <c r="G53" s="25">
        <f t="shared" si="3"/>
        <v>569</v>
      </c>
      <c r="H53" s="25">
        <f t="shared" si="3"/>
        <v>734</v>
      </c>
      <c r="I53" s="25">
        <f t="shared" si="3"/>
        <v>712</v>
      </c>
      <c r="J53" s="25">
        <f t="shared" si="3"/>
        <v>786</v>
      </c>
      <c r="K53" s="25">
        <f t="shared" si="3"/>
        <v>1105</v>
      </c>
      <c r="L53" s="25">
        <f t="shared" si="3"/>
        <v>1293</v>
      </c>
      <c r="M53" s="25">
        <f t="shared" si="3"/>
        <v>1448</v>
      </c>
    </row>
  </sheetData>
  <sheetProtection/>
  <mergeCells count="20">
    <mergeCell ref="L6:M6"/>
    <mergeCell ref="B46:M46"/>
    <mergeCell ref="B51:M51"/>
    <mergeCell ref="A45:M45"/>
    <mergeCell ref="B10:M10"/>
    <mergeCell ref="B19:M19"/>
    <mergeCell ref="B15:M15"/>
    <mergeCell ref="B24:M24"/>
    <mergeCell ref="B28:M28"/>
    <mergeCell ref="B33:M33"/>
    <mergeCell ref="A1:D1"/>
    <mergeCell ref="A2:D2"/>
    <mergeCell ref="A4:M4"/>
    <mergeCell ref="A5:M5"/>
    <mergeCell ref="B42:M42"/>
    <mergeCell ref="A9:M9"/>
    <mergeCell ref="A18:M18"/>
    <mergeCell ref="A27:M27"/>
    <mergeCell ref="A36:M36"/>
    <mergeCell ref="B37:M37"/>
  </mergeCells>
  <printOptions horizontalCentered="1"/>
  <pageMargins left="0.5511811023622047" right="0.35433070866141736" top="0.984251968503937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4.57421875" style="0" customWidth="1"/>
    <col min="2" max="2" width="20.57421875" style="0" customWidth="1"/>
    <col min="3" max="3" width="6.421875" style="0" customWidth="1"/>
    <col min="4" max="10" width="6.28125" style="0" customWidth="1"/>
    <col min="11" max="11" width="7.8515625" style="0" customWidth="1"/>
  </cols>
  <sheetData>
    <row r="1" spans="1:4" ht="12.75">
      <c r="A1" s="233" t="s">
        <v>13</v>
      </c>
      <c r="B1" s="233"/>
      <c r="C1" s="233"/>
      <c r="D1" s="233"/>
    </row>
    <row r="2" spans="1:4" ht="12.75">
      <c r="A2" s="233" t="s">
        <v>14</v>
      </c>
      <c r="B2" s="233"/>
      <c r="C2" s="233"/>
      <c r="D2" s="233"/>
    </row>
    <row r="4" spans="1:11" ht="12.75">
      <c r="A4" s="240" t="s">
        <v>96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</row>
    <row r="5" spans="1:11" ht="12.75">
      <c r="A5" s="240" t="s">
        <v>331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</row>
    <row r="6" spans="1:11" ht="12.75">
      <c r="A6" s="240" t="s">
        <v>332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8:11" ht="12.75">
      <c r="H8" s="2"/>
      <c r="J8" s="243" t="s">
        <v>256</v>
      </c>
      <c r="K8" s="243"/>
    </row>
    <row r="10" spans="1:11" ht="13.5" customHeight="1">
      <c r="A10" s="251" t="s">
        <v>70</v>
      </c>
      <c r="B10" s="251" t="s">
        <v>71</v>
      </c>
      <c r="C10" s="248" t="s">
        <v>72</v>
      </c>
      <c r="D10" s="249"/>
      <c r="E10" s="249"/>
      <c r="F10" s="249"/>
      <c r="G10" s="249"/>
      <c r="H10" s="249"/>
      <c r="I10" s="249"/>
      <c r="J10" s="249"/>
      <c r="K10" s="250"/>
    </row>
    <row r="11" spans="1:11" ht="13.5" customHeight="1">
      <c r="A11" s="337"/>
      <c r="B11" s="337"/>
      <c r="C11" s="184" t="s">
        <v>257</v>
      </c>
      <c r="D11" s="184" t="s">
        <v>73</v>
      </c>
      <c r="E11" s="184" t="s">
        <v>74</v>
      </c>
      <c r="F11" s="184" t="s">
        <v>75</v>
      </c>
      <c r="G11" s="184" t="s">
        <v>76</v>
      </c>
      <c r="H11" s="184" t="s">
        <v>77</v>
      </c>
      <c r="I11" s="184" t="s">
        <v>78</v>
      </c>
      <c r="J11" s="184" t="s">
        <v>79</v>
      </c>
      <c r="K11" s="201" t="s">
        <v>2</v>
      </c>
    </row>
    <row r="12" spans="1:11" ht="15" customHeight="1">
      <c r="A12" s="205">
        <v>1</v>
      </c>
      <c r="B12" s="206" t="s">
        <v>7</v>
      </c>
      <c r="C12" s="35">
        <v>0</v>
      </c>
      <c r="D12" s="35">
        <v>2</v>
      </c>
      <c r="E12" s="35">
        <v>0</v>
      </c>
      <c r="F12" s="35">
        <v>30</v>
      </c>
      <c r="G12" s="35">
        <v>0</v>
      </c>
      <c r="H12" s="35">
        <v>25</v>
      </c>
      <c r="I12" s="35">
        <v>0</v>
      </c>
      <c r="J12" s="35">
        <v>12</v>
      </c>
      <c r="K12" s="51">
        <f>SUM(C12:J12)</f>
        <v>69</v>
      </c>
    </row>
    <row r="13" spans="1:11" ht="15" customHeight="1">
      <c r="A13" s="205">
        <v>2</v>
      </c>
      <c r="B13" s="206" t="s">
        <v>8</v>
      </c>
      <c r="C13" s="35">
        <v>0</v>
      </c>
      <c r="D13" s="35">
        <v>1</v>
      </c>
      <c r="E13" s="35">
        <v>0</v>
      </c>
      <c r="F13" s="35">
        <v>18</v>
      </c>
      <c r="G13" s="35">
        <v>0</v>
      </c>
      <c r="H13" s="35">
        <v>18</v>
      </c>
      <c r="I13" s="35">
        <v>1</v>
      </c>
      <c r="J13" s="35">
        <v>20</v>
      </c>
      <c r="K13" s="51">
        <f>SUM(C13:J13)</f>
        <v>58</v>
      </c>
    </row>
    <row r="14" spans="1:11" ht="15" customHeight="1">
      <c r="A14" s="205">
        <v>3</v>
      </c>
      <c r="B14" s="206" t="s">
        <v>9</v>
      </c>
      <c r="C14" s="35">
        <v>1</v>
      </c>
      <c r="D14" s="35">
        <v>1</v>
      </c>
      <c r="E14" s="35">
        <v>0</v>
      </c>
      <c r="F14" s="35">
        <v>31</v>
      </c>
      <c r="G14" s="35">
        <v>0</v>
      </c>
      <c r="H14" s="35">
        <v>20</v>
      </c>
      <c r="I14" s="35">
        <v>0</v>
      </c>
      <c r="J14" s="35">
        <v>21</v>
      </c>
      <c r="K14" s="51">
        <f>SUM(C14:J14)</f>
        <v>74</v>
      </c>
    </row>
    <row r="15" spans="1:11" ht="15" customHeight="1">
      <c r="A15" s="205">
        <v>4</v>
      </c>
      <c r="B15" s="206" t="s">
        <v>259</v>
      </c>
      <c r="C15" s="35">
        <v>0</v>
      </c>
      <c r="D15" s="35">
        <v>1</v>
      </c>
      <c r="E15" s="35">
        <v>0</v>
      </c>
      <c r="F15" s="35">
        <v>13</v>
      </c>
      <c r="G15" s="35">
        <v>1</v>
      </c>
      <c r="H15" s="35">
        <v>15</v>
      </c>
      <c r="I15" s="35">
        <v>0</v>
      </c>
      <c r="J15" s="35">
        <v>9</v>
      </c>
      <c r="K15" s="51">
        <f>SUM(C15:J15)</f>
        <v>39</v>
      </c>
    </row>
    <row r="16" spans="1:11" ht="15" customHeight="1">
      <c r="A16" s="205">
        <v>5</v>
      </c>
      <c r="B16" s="206" t="s">
        <v>80</v>
      </c>
      <c r="C16" s="35">
        <v>4</v>
      </c>
      <c r="D16" s="35">
        <v>7</v>
      </c>
      <c r="E16" s="35">
        <v>1</v>
      </c>
      <c r="F16" s="35">
        <v>7</v>
      </c>
      <c r="G16" s="35">
        <v>0</v>
      </c>
      <c r="H16" s="35">
        <v>3</v>
      </c>
      <c r="I16" s="35">
        <v>0</v>
      </c>
      <c r="J16" s="35">
        <v>0</v>
      </c>
      <c r="K16" s="52">
        <f>SUM(C16:J16)</f>
        <v>22</v>
      </c>
    </row>
    <row r="17" spans="1:11" ht="15" customHeight="1">
      <c r="A17" s="60" t="s">
        <v>84</v>
      </c>
      <c r="B17" s="61" t="s">
        <v>44</v>
      </c>
      <c r="C17" s="62">
        <f aca="true" t="shared" si="0" ref="C17:K17">SUM(C12:C16)</f>
        <v>5</v>
      </c>
      <c r="D17" s="62">
        <f t="shared" si="0"/>
        <v>12</v>
      </c>
      <c r="E17" s="62">
        <f t="shared" si="0"/>
        <v>1</v>
      </c>
      <c r="F17" s="62">
        <f t="shared" si="0"/>
        <v>99</v>
      </c>
      <c r="G17" s="62">
        <f t="shared" si="0"/>
        <v>1</v>
      </c>
      <c r="H17" s="62">
        <f t="shared" si="0"/>
        <v>81</v>
      </c>
      <c r="I17" s="62">
        <f t="shared" si="0"/>
        <v>1</v>
      </c>
      <c r="J17" s="62">
        <f t="shared" si="0"/>
        <v>62</v>
      </c>
      <c r="K17" s="62">
        <f t="shared" si="0"/>
        <v>262</v>
      </c>
    </row>
    <row r="18" spans="1:11" ht="12.75">
      <c r="A18" s="207"/>
      <c r="B18" s="12"/>
      <c r="C18" s="36"/>
      <c r="D18" s="23"/>
      <c r="E18" s="23"/>
      <c r="F18" s="23"/>
      <c r="G18" s="23"/>
      <c r="H18" s="23"/>
      <c r="I18" s="23"/>
      <c r="J18" s="23"/>
      <c r="K18" s="31"/>
    </row>
    <row r="19" spans="1:11" ht="15" customHeight="1">
      <c r="A19" s="205">
        <v>1</v>
      </c>
      <c r="B19" s="130" t="s">
        <v>60</v>
      </c>
      <c r="C19" s="112">
        <v>0</v>
      </c>
      <c r="D19" s="112">
        <v>3</v>
      </c>
      <c r="E19" s="112">
        <v>0</v>
      </c>
      <c r="F19" s="112">
        <v>32</v>
      </c>
      <c r="G19" s="112">
        <v>0</v>
      </c>
      <c r="H19" s="112">
        <v>21</v>
      </c>
      <c r="I19" s="112">
        <v>11</v>
      </c>
      <c r="J19" s="112">
        <v>2</v>
      </c>
      <c r="K19" s="51">
        <f>SUM(C19:J19)</f>
        <v>69</v>
      </c>
    </row>
    <row r="20" spans="1:11" ht="15" customHeight="1">
      <c r="A20" s="205">
        <v>2</v>
      </c>
      <c r="B20" s="130" t="s">
        <v>61</v>
      </c>
      <c r="C20" s="112">
        <v>0</v>
      </c>
      <c r="D20" s="112">
        <v>5</v>
      </c>
      <c r="E20" s="112">
        <v>0</v>
      </c>
      <c r="F20" s="112">
        <v>32</v>
      </c>
      <c r="G20" s="112">
        <v>0</v>
      </c>
      <c r="H20" s="112">
        <v>12</v>
      </c>
      <c r="I20" s="112">
        <v>3</v>
      </c>
      <c r="J20" s="112">
        <v>2</v>
      </c>
      <c r="K20" s="51">
        <f>SUM(C20:J20)</f>
        <v>54</v>
      </c>
    </row>
    <row r="21" spans="1:11" ht="15" customHeight="1">
      <c r="A21" s="205">
        <v>3</v>
      </c>
      <c r="B21" s="130" t="s">
        <v>80</v>
      </c>
      <c r="C21" s="112">
        <v>0</v>
      </c>
      <c r="D21" s="112">
        <v>5</v>
      </c>
      <c r="E21" s="112">
        <v>0</v>
      </c>
      <c r="F21" s="112">
        <v>6</v>
      </c>
      <c r="G21" s="112">
        <v>0</v>
      </c>
      <c r="H21" s="112">
        <v>3</v>
      </c>
      <c r="I21" s="112">
        <v>0</v>
      </c>
      <c r="J21" s="112">
        <v>0</v>
      </c>
      <c r="K21" s="51">
        <f>SUM(C21:J21)</f>
        <v>14</v>
      </c>
    </row>
    <row r="22" spans="1:11" ht="15" customHeight="1">
      <c r="A22" s="60" t="s">
        <v>85</v>
      </c>
      <c r="B22" s="53" t="s">
        <v>45</v>
      </c>
      <c r="C22" s="62">
        <f aca="true" t="shared" si="1" ref="C22:J22">SUM(C19:C21)</f>
        <v>0</v>
      </c>
      <c r="D22" s="62">
        <f t="shared" si="1"/>
        <v>13</v>
      </c>
      <c r="E22" s="62">
        <f t="shared" si="1"/>
        <v>0</v>
      </c>
      <c r="F22" s="62">
        <f t="shared" si="1"/>
        <v>70</v>
      </c>
      <c r="G22" s="62">
        <f t="shared" si="1"/>
        <v>0</v>
      </c>
      <c r="H22" s="62">
        <f t="shared" si="1"/>
        <v>36</v>
      </c>
      <c r="I22" s="62">
        <f t="shared" si="1"/>
        <v>14</v>
      </c>
      <c r="J22" s="62">
        <f t="shared" si="1"/>
        <v>4</v>
      </c>
      <c r="K22" s="62">
        <f>SUM(K19:K21)</f>
        <v>137</v>
      </c>
    </row>
    <row r="23" spans="1:11" ht="12.75">
      <c r="A23" s="207"/>
      <c r="B23" s="12"/>
      <c r="C23" s="36"/>
      <c r="D23" s="23"/>
      <c r="E23" s="23"/>
      <c r="F23" s="23"/>
      <c r="G23" s="23"/>
      <c r="H23" s="23"/>
      <c r="I23" s="23"/>
      <c r="J23" s="23"/>
      <c r="K23" s="31"/>
    </row>
    <row r="24" spans="1:11" ht="15" customHeight="1">
      <c r="A24" s="205">
        <v>1</v>
      </c>
      <c r="B24" s="130" t="s">
        <v>62</v>
      </c>
      <c r="C24" s="112">
        <v>0</v>
      </c>
      <c r="D24" s="112">
        <v>1</v>
      </c>
      <c r="E24" s="112">
        <v>0</v>
      </c>
      <c r="F24" s="112">
        <v>12</v>
      </c>
      <c r="G24" s="112">
        <v>0</v>
      </c>
      <c r="H24" s="112">
        <v>0</v>
      </c>
      <c r="I24" s="112">
        <v>0</v>
      </c>
      <c r="J24" s="112">
        <v>3</v>
      </c>
      <c r="K24" s="208">
        <f>SUM(C24:J24)</f>
        <v>16</v>
      </c>
    </row>
    <row r="25" spans="1:11" ht="15" customHeight="1">
      <c r="A25" s="205">
        <v>2</v>
      </c>
      <c r="B25" s="130" t="s">
        <v>63</v>
      </c>
      <c r="C25" s="112">
        <v>0</v>
      </c>
      <c r="D25" s="112">
        <v>1</v>
      </c>
      <c r="E25" s="112">
        <v>0</v>
      </c>
      <c r="F25" s="112">
        <v>11</v>
      </c>
      <c r="G25" s="112">
        <v>0</v>
      </c>
      <c r="H25" s="112">
        <v>0</v>
      </c>
      <c r="I25" s="112">
        <v>0</v>
      </c>
      <c r="J25" s="112">
        <v>3</v>
      </c>
      <c r="K25" s="208">
        <f>SUM(C25:J25)</f>
        <v>15</v>
      </c>
    </row>
    <row r="26" spans="1:11" ht="15" customHeight="1">
      <c r="A26" s="205">
        <v>3</v>
      </c>
      <c r="B26" s="130" t="s">
        <v>80</v>
      </c>
      <c r="C26" s="112">
        <v>3</v>
      </c>
      <c r="D26" s="112">
        <v>4</v>
      </c>
      <c r="E26" s="112">
        <v>0</v>
      </c>
      <c r="F26" s="112">
        <v>5</v>
      </c>
      <c r="G26" s="112">
        <v>0</v>
      </c>
      <c r="H26" s="112">
        <v>0</v>
      </c>
      <c r="I26" s="112">
        <v>0</v>
      </c>
      <c r="J26" s="112">
        <v>0</v>
      </c>
      <c r="K26" s="208">
        <f>SUM(C26:J26)</f>
        <v>12</v>
      </c>
    </row>
    <row r="27" spans="1:11" ht="15" customHeight="1">
      <c r="A27" s="60" t="s">
        <v>86</v>
      </c>
      <c r="B27" s="53" t="s">
        <v>46</v>
      </c>
      <c r="C27" s="62">
        <f>SUM(C24:C26)</f>
        <v>3</v>
      </c>
      <c r="D27" s="62">
        <f aca="true" t="shared" si="2" ref="D27:K27">SUM(D24:D26)</f>
        <v>6</v>
      </c>
      <c r="E27" s="62">
        <f t="shared" si="2"/>
        <v>0</v>
      </c>
      <c r="F27" s="62">
        <f t="shared" si="2"/>
        <v>28</v>
      </c>
      <c r="G27" s="62">
        <f t="shared" si="2"/>
        <v>0</v>
      </c>
      <c r="H27" s="62">
        <f t="shared" si="2"/>
        <v>0</v>
      </c>
      <c r="I27" s="62">
        <f t="shared" si="2"/>
        <v>0</v>
      </c>
      <c r="J27" s="62">
        <f t="shared" si="2"/>
        <v>6</v>
      </c>
      <c r="K27" s="62">
        <f t="shared" si="2"/>
        <v>43</v>
      </c>
    </row>
    <row r="28" spans="1:11" ht="12.75">
      <c r="A28" s="207"/>
      <c r="B28" s="12"/>
      <c r="C28" s="36"/>
      <c r="D28" s="23"/>
      <c r="E28" s="23"/>
      <c r="F28" s="23"/>
      <c r="G28" s="23"/>
      <c r="H28" s="23"/>
      <c r="I28" s="23"/>
      <c r="J28" s="23"/>
      <c r="K28" s="31"/>
    </row>
    <row r="29" spans="1:11" ht="15" customHeight="1">
      <c r="A29" s="205">
        <v>1</v>
      </c>
      <c r="B29" s="130" t="s">
        <v>81</v>
      </c>
      <c r="C29" s="35">
        <v>0</v>
      </c>
      <c r="D29" s="35">
        <v>2</v>
      </c>
      <c r="E29" s="35">
        <v>0</v>
      </c>
      <c r="F29" s="35">
        <v>5</v>
      </c>
      <c r="G29" s="35">
        <v>0</v>
      </c>
      <c r="H29" s="35">
        <v>12</v>
      </c>
      <c r="I29" s="35">
        <v>0</v>
      </c>
      <c r="J29" s="35">
        <v>0</v>
      </c>
      <c r="K29" s="51">
        <f>SUM(C29:J29)</f>
        <v>19</v>
      </c>
    </row>
    <row r="30" spans="1:11" ht="15" customHeight="1">
      <c r="A30" s="205">
        <v>2</v>
      </c>
      <c r="B30" s="130" t="s">
        <v>82</v>
      </c>
      <c r="C30" s="35">
        <v>0</v>
      </c>
      <c r="D30" s="35">
        <v>1</v>
      </c>
      <c r="E30" s="35">
        <v>0</v>
      </c>
      <c r="F30" s="35">
        <v>4</v>
      </c>
      <c r="G30" s="35">
        <v>0</v>
      </c>
      <c r="H30" s="35">
        <v>7</v>
      </c>
      <c r="I30" s="35">
        <v>0</v>
      </c>
      <c r="J30" s="35">
        <v>0</v>
      </c>
      <c r="K30" s="51">
        <f>SUM(C30:J30)</f>
        <v>12</v>
      </c>
    </row>
    <row r="31" spans="1:11" ht="15" customHeight="1">
      <c r="A31" s="205">
        <v>3</v>
      </c>
      <c r="B31" s="130" t="s">
        <v>80</v>
      </c>
      <c r="C31" s="35">
        <v>2</v>
      </c>
      <c r="D31" s="35">
        <v>4</v>
      </c>
      <c r="E31" s="35">
        <v>0</v>
      </c>
      <c r="F31" s="35">
        <v>3</v>
      </c>
      <c r="G31" s="35">
        <v>0</v>
      </c>
      <c r="H31" s="35">
        <v>0</v>
      </c>
      <c r="I31" s="35">
        <v>0</v>
      </c>
      <c r="J31" s="35">
        <v>0</v>
      </c>
      <c r="K31" s="51">
        <f>SUM(C31:J31)</f>
        <v>9</v>
      </c>
    </row>
    <row r="32" spans="1:11" ht="15" customHeight="1">
      <c r="A32" s="60" t="s">
        <v>87</v>
      </c>
      <c r="B32" s="53" t="s">
        <v>47</v>
      </c>
      <c r="C32" s="62">
        <f>SUM(C29:C31)</f>
        <v>2</v>
      </c>
      <c r="D32" s="62">
        <f aca="true" t="shared" si="3" ref="D32:J32">SUM(D29:D31)</f>
        <v>7</v>
      </c>
      <c r="E32" s="62">
        <f t="shared" si="3"/>
        <v>0</v>
      </c>
      <c r="F32" s="62">
        <f t="shared" si="3"/>
        <v>12</v>
      </c>
      <c r="G32" s="62">
        <f t="shared" si="3"/>
        <v>0</v>
      </c>
      <c r="H32" s="62">
        <f t="shared" si="3"/>
        <v>19</v>
      </c>
      <c r="I32" s="62">
        <f t="shared" si="3"/>
        <v>0</v>
      </c>
      <c r="J32" s="62">
        <f t="shared" si="3"/>
        <v>0</v>
      </c>
      <c r="K32" s="62">
        <f>SUM(C32:J32)</f>
        <v>40</v>
      </c>
    </row>
    <row r="33" spans="1:11" ht="12.75">
      <c r="A33" s="207"/>
      <c r="B33" s="12"/>
      <c r="C33" s="23"/>
      <c r="D33" s="23"/>
      <c r="E33" s="23"/>
      <c r="F33" s="23"/>
      <c r="G33" s="23"/>
      <c r="H33" s="23"/>
      <c r="I33" s="23"/>
      <c r="J33" s="23"/>
      <c r="K33" s="31"/>
    </row>
    <row r="34" spans="1:11" ht="15" customHeight="1">
      <c r="A34" s="60" t="s">
        <v>88</v>
      </c>
      <c r="B34" s="53" t="s">
        <v>83</v>
      </c>
      <c r="C34" s="62">
        <v>0</v>
      </c>
      <c r="D34" s="62">
        <v>3</v>
      </c>
      <c r="E34" s="62">
        <v>0</v>
      </c>
      <c r="F34" s="62">
        <v>21</v>
      </c>
      <c r="G34" s="62">
        <v>0</v>
      </c>
      <c r="H34" s="62">
        <v>0</v>
      </c>
      <c r="I34" s="62">
        <v>0</v>
      </c>
      <c r="J34" s="62">
        <v>0</v>
      </c>
      <c r="K34" s="62">
        <f>SUM(C34:J34)</f>
        <v>24</v>
      </c>
    </row>
    <row r="35" spans="1:11" ht="12.75">
      <c r="A35" s="207"/>
      <c r="B35" s="209"/>
      <c r="C35" s="23"/>
      <c r="D35" s="23"/>
      <c r="E35" s="23"/>
      <c r="F35" s="23"/>
      <c r="G35" s="23"/>
      <c r="H35" s="23"/>
      <c r="I35" s="23"/>
      <c r="J35" s="23"/>
      <c r="K35" s="31"/>
    </row>
    <row r="36" spans="1:11" ht="15" customHeight="1">
      <c r="A36" s="60" t="s">
        <v>89</v>
      </c>
      <c r="B36" s="53" t="s">
        <v>90</v>
      </c>
      <c r="C36" s="62">
        <v>1</v>
      </c>
      <c r="D36" s="62">
        <v>16</v>
      </c>
      <c r="E36" s="62">
        <v>1</v>
      </c>
      <c r="F36" s="62">
        <v>10</v>
      </c>
      <c r="G36" s="62">
        <v>0</v>
      </c>
      <c r="H36" s="62">
        <v>3</v>
      </c>
      <c r="I36" s="62">
        <v>0</v>
      </c>
      <c r="J36" s="62">
        <v>1</v>
      </c>
      <c r="K36" s="62">
        <f>SUM(C36:J36)</f>
        <v>32</v>
      </c>
    </row>
    <row r="37" spans="1:11" ht="12" customHeight="1">
      <c r="A37" s="207"/>
      <c r="B37" s="209"/>
      <c r="C37" s="23"/>
      <c r="D37" s="23"/>
      <c r="E37" s="23"/>
      <c r="F37" s="23"/>
      <c r="G37" s="23"/>
      <c r="H37" s="23"/>
      <c r="I37" s="23"/>
      <c r="J37" s="23"/>
      <c r="K37" s="31"/>
    </row>
    <row r="38" spans="1:11" ht="17.25" customHeight="1">
      <c r="A38" s="224" t="s">
        <v>6</v>
      </c>
      <c r="B38" s="226"/>
      <c r="C38" s="189">
        <f>C17+C22+C27+C32+C34+C36</f>
        <v>11</v>
      </c>
      <c r="D38" s="189">
        <f aca="true" t="shared" si="4" ref="D38:K38">D17+D22+D27+D32+D34+D36</f>
        <v>57</v>
      </c>
      <c r="E38" s="189">
        <f t="shared" si="4"/>
        <v>2</v>
      </c>
      <c r="F38" s="189">
        <f t="shared" si="4"/>
        <v>240</v>
      </c>
      <c r="G38" s="189">
        <f t="shared" si="4"/>
        <v>1</v>
      </c>
      <c r="H38" s="189">
        <f t="shared" si="4"/>
        <v>139</v>
      </c>
      <c r="I38" s="189">
        <f t="shared" si="4"/>
        <v>15</v>
      </c>
      <c r="J38" s="189">
        <f t="shared" si="4"/>
        <v>73</v>
      </c>
      <c r="K38" s="210">
        <f t="shared" si="4"/>
        <v>538</v>
      </c>
    </row>
  </sheetData>
  <sheetProtection/>
  <mergeCells count="10">
    <mergeCell ref="A38:B38"/>
    <mergeCell ref="J8:K8"/>
    <mergeCell ref="A1:D1"/>
    <mergeCell ref="A2:D2"/>
    <mergeCell ref="A10:A11"/>
    <mergeCell ref="B10:B11"/>
    <mergeCell ref="A5:K5"/>
    <mergeCell ref="C10:K10"/>
    <mergeCell ref="A4:K4"/>
    <mergeCell ref="A6:K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zoomScale="90" zoomScaleNormal="90" zoomScalePageLayoutView="0" workbookViewId="0" topLeftCell="A1">
      <selection activeCell="AA23" sqref="AA23"/>
    </sheetView>
  </sheetViews>
  <sheetFormatPr defaultColWidth="9.140625" defaultRowHeight="12.75"/>
  <cols>
    <col min="1" max="1" width="10.421875" style="0" customWidth="1"/>
    <col min="2" max="2" width="9.00390625" style="0" customWidth="1"/>
    <col min="3" max="3" width="5.00390625" style="0" customWidth="1"/>
    <col min="4" max="5" width="5.28125" style="0" customWidth="1"/>
    <col min="6" max="6" width="5.140625" style="0" customWidth="1"/>
    <col min="7" max="8" width="4.8515625" style="0" customWidth="1"/>
    <col min="9" max="10" width="5.421875" style="0" customWidth="1"/>
    <col min="11" max="11" width="5.140625" style="0" customWidth="1"/>
    <col min="12" max="13" width="4.8515625" style="0" customWidth="1"/>
    <col min="14" max="14" width="6.140625" style="0" customWidth="1"/>
    <col min="15" max="15" width="5.28125" style="0" customWidth="1"/>
    <col min="16" max="16" width="4.421875" style="0" customWidth="1"/>
    <col min="17" max="17" width="4.57421875" style="7" customWidth="1"/>
    <col min="18" max="21" width="4.8515625" style="0" customWidth="1"/>
    <col min="22" max="23" width="5.421875" style="0" customWidth="1"/>
    <col min="24" max="25" width="4.8515625" style="0" customWidth="1"/>
    <col min="26" max="26" width="5.8515625" style="0" customWidth="1"/>
    <col min="27" max="27" width="4.8515625" style="0" customWidth="1"/>
  </cols>
  <sheetData>
    <row r="1" spans="1:4" ht="12.75">
      <c r="A1" s="233" t="s">
        <v>13</v>
      </c>
      <c r="B1" s="233"/>
      <c r="C1" s="233"/>
      <c r="D1" s="233"/>
    </row>
    <row r="2" spans="1:4" ht="12.75">
      <c r="A2" s="233" t="s">
        <v>14</v>
      </c>
      <c r="B2" s="233"/>
      <c r="C2" s="233"/>
      <c r="D2" s="233"/>
    </row>
    <row r="4" spans="1:27" ht="12.75">
      <c r="A4" s="240" t="s">
        <v>96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</row>
    <row r="5" spans="1:27" ht="12.75">
      <c r="A5" s="240" t="s">
        <v>318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</row>
    <row r="6" spans="1:27" ht="12.75">
      <c r="A6" s="240" t="s">
        <v>189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</row>
    <row r="7" spans="26:27" ht="12.75">
      <c r="Z7" s="243" t="s">
        <v>69</v>
      </c>
      <c r="AA7" s="243"/>
    </row>
    <row r="8" spans="16:17" ht="12.75">
      <c r="P8" s="69"/>
      <c r="Q8" s="69"/>
    </row>
    <row r="9" spans="1:27" ht="12.75">
      <c r="A9" s="246" t="s">
        <v>66</v>
      </c>
      <c r="B9" s="244" t="s">
        <v>56</v>
      </c>
      <c r="C9" s="248" t="s">
        <v>200</v>
      </c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50"/>
      <c r="O9" s="248" t="s">
        <v>201</v>
      </c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50"/>
      <c r="AA9" s="153" t="s">
        <v>100</v>
      </c>
    </row>
    <row r="10" spans="1:27" ht="12.75">
      <c r="A10" s="247"/>
      <c r="B10" s="245"/>
      <c r="C10" s="154" t="s">
        <v>190</v>
      </c>
      <c r="D10" s="154">
        <v>106</v>
      </c>
      <c r="E10" s="154" t="s">
        <v>191</v>
      </c>
      <c r="F10" s="154" t="s">
        <v>192</v>
      </c>
      <c r="G10" s="154" t="s">
        <v>193</v>
      </c>
      <c r="H10" s="154" t="s">
        <v>194</v>
      </c>
      <c r="I10" s="154" t="s">
        <v>195</v>
      </c>
      <c r="J10" s="154" t="s">
        <v>196</v>
      </c>
      <c r="K10" s="154" t="s">
        <v>197</v>
      </c>
      <c r="L10" s="154" t="s">
        <v>198</v>
      </c>
      <c r="M10" s="154" t="s">
        <v>199</v>
      </c>
      <c r="N10" s="155" t="s">
        <v>2</v>
      </c>
      <c r="O10" s="154" t="s">
        <v>190</v>
      </c>
      <c r="P10" s="154">
        <v>106</v>
      </c>
      <c r="Q10" s="154" t="s">
        <v>191</v>
      </c>
      <c r="R10" s="154" t="s">
        <v>192</v>
      </c>
      <c r="S10" s="154" t="s">
        <v>193</v>
      </c>
      <c r="T10" s="154" t="s">
        <v>194</v>
      </c>
      <c r="U10" s="154" t="s">
        <v>195</v>
      </c>
      <c r="V10" s="154" t="s">
        <v>196</v>
      </c>
      <c r="W10" s="154" t="s">
        <v>197</v>
      </c>
      <c r="X10" s="154" t="s">
        <v>198</v>
      </c>
      <c r="Y10" s="154" t="s">
        <v>199</v>
      </c>
      <c r="Z10" s="155" t="s">
        <v>2</v>
      </c>
      <c r="AA10" s="156" t="s">
        <v>202</v>
      </c>
    </row>
    <row r="11" spans="1:27" s="17" customFormat="1" ht="10.5" customHeight="1">
      <c r="A11" s="50">
        <v>1</v>
      </c>
      <c r="B11" s="15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  <c r="L11" s="24">
        <v>12</v>
      </c>
      <c r="M11" s="24">
        <v>13</v>
      </c>
      <c r="N11" s="24">
        <v>14</v>
      </c>
      <c r="O11" s="24">
        <v>15</v>
      </c>
      <c r="P11" s="24">
        <v>16</v>
      </c>
      <c r="Q11" s="24">
        <v>17</v>
      </c>
      <c r="R11" s="24">
        <v>18</v>
      </c>
      <c r="S11" s="24">
        <v>19</v>
      </c>
      <c r="T11" s="24">
        <v>20</v>
      </c>
      <c r="U11" s="24">
        <v>21</v>
      </c>
      <c r="V11" s="24">
        <v>22</v>
      </c>
      <c r="W11" s="24">
        <v>23</v>
      </c>
      <c r="X11" s="24">
        <v>24</v>
      </c>
      <c r="Y11" s="24">
        <v>25</v>
      </c>
      <c r="Z11" s="24">
        <v>26</v>
      </c>
      <c r="AA11" s="16">
        <v>27</v>
      </c>
    </row>
    <row r="12" spans="1:27" ht="12.75">
      <c r="A12" s="230" t="s">
        <v>161</v>
      </c>
      <c r="B12" s="39" t="s">
        <v>58</v>
      </c>
      <c r="C12" s="32">
        <v>12.8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72">
        <f>SUM(C12:M12)</f>
        <v>12.8</v>
      </c>
      <c r="O12" s="32">
        <v>10.7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72">
        <f>SUM(O12:Y12)</f>
        <v>10.7</v>
      </c>
      <c r="AA12" s="25">
        <f>Z12/N12*100</f>
        <v>83.59374999999999</v>
      </c>
    </row>
    <row r="13" spans="1:27" ht="12.75">
      <c r="A13" s="231"/>
      <c r="B13" s="39" t="s">
        <v>59</v>
      </c>
      <c r="C13" s="32">
        <v>10.7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72">
        <f>SUM(C13:M13)</f>
        <v>10.7</v>
      </c>
      <c r="O13" s="32">
        <v>2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72">
        <f>SUM(O13:Y13)</f>
        <v>2</v>
      </c>
      <c r="AA13" s="25">
        <f aca="true" t="shared" si="0" ref="AA13:AA25">Z13/N13*100</f>
        <v>18.691588785046733</v>
      </c>
    </row>
    <row r="14" spans="1:27" ht="12.75">
      <c r="A14" s="231"/>
      <c r="B14" s="39" t="s">
        <v>9</v>
      </c>
      <c r="C14" s="32">
        <v>10.6</v>
      </c>
      <c r="D14" s="32">
        <v>4.7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72">
        <f>SUM(C14:M14)</f>
        <v>15.3</v>
      </c>
      <c r="O14" s="32">
        <v>0.7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72">
        <f>SUM(O14:Y14)</f>
        <v>0.7</v>
      </c>
      <c r="AA14" s="25">
        <f t="shared" si="0"/>
        <v>4.57516339869281</v>
      </c>
    </row>
    <row r="15" spans="1:27" ht="12.75">
      <c r="A15" s="232"/>
      <c r="B15" s="53" t="s">
        <v>2</v>
      </c>
      <c r="C15" s="114">
        <f>SUM(C12:C14)</f>
        <v>34.1</v>
      </c>
      <c r="D15" s="114">
        <f aca="true" t="shared" si="1" ref="D15:N15">SUM(D12:D14)</f>
        <v>4.7</v>
      </c>
      <c r="E15" s="114">
        <f t="shared" si="1"/>
        <v>0</v>
      </c>
      <c r="F15" s="114">
        <f t="shared" si="1"/>
        <v>0</v>
      </c>
      <c r="G15" s="114">
        <f t="shared" si="1"/>
        <v>0</v>
      </c>
      <c r="H15" s="114">
        <f t="shared" si="1"/>
        <v>0</v>
      </c>
      <c r="I15" s="114">
        <f t="shared" si="1"/>
        <v>0</v>
      </c>
      <c r="J15" s="114">
        <f t="shared" si="1"/>
        <v>0</v>
      </c>
      <c r="K15" s="114">
        <f t="shared" si="1"/>
        <v>0</v>
      </c>
      <c r="L15" s="114">
        <f t="shared" si="1"/>
        <v>0</v>
      </c>
      <c r="M15" s="114">
        <f t="shared" si="1"/>
        <v>0</v>
      </c>
      <c r="N15" s="114">
        <f t="shared" si="1"/>
        <v>38.8</v>
      </c>
      <c r="O15" s="105">
        <f aca="true" t="shared" si="2" ref="O15:Z15">SUM(O12:O14)</f>
        <v>13.399999999999999</v>
      </c>
      <c r="P15" s="114">
        <f t="shared" si="2"/>
        <v>0</v>
      </c>
      <c r="Q15" s="114">
        <f t="shared" si="2"/>
        <v>0</v>
      </c>
      <c r="R15" s="114">
        <f t="shared" si="2"/>
        <v>0</v>
      </c>
      <c r="S15" s="114">
        <f t="shared" si="2"/>
        <v>0</v>
      </c>
      <c r="T15" s="114">
        <f t="shared" si="2"/>
        <v>0</v>
      </c>
      <c r="U15" s="114">
        <f t="shared" si="2"/>
        <v>0</v>
      </c>
      <c r="V15" s="114">
        <f t="shared" si="2"/>
        <v>0</v>
      </c>
      <c r="W15" s="114">
        <f t="shared" si="2"/>
        <v>0</v>
      </c>
      <c r="X15" s="114">
        <f t="shared" si="2"/>
        <v>0</v>
      </c>
      <c r="Y15" s="114">
        <f t="shared" si="2"/>
        <v>0</v>
      </c>
      <c r="Z15" s="114">
        <f t="shared" si="2"/>
        <v>13.399999999999999</v>
      </c>
      <c r="AA15" s="57">
        <f t="shared" si="0"/>
        <v>34.5360824742268</v>
      </c>
    </row>
    <row r="16" spans="1:27" ht="12.75">
      <c r="A16" s="74"/>
      <c r="B16" s="39" t="s">
        <v>60</v>
      </c>
      <c r="C16" s="32">
        <v>0</v>
      </c>
      <c r="D16" s="32">
        <v>5.5</v>
      </c>
      <c r="E16" s="32">
        <v>23.3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72">
        <f>SUM(C16:M16)</f>
        <v>28.8</v>
      </c>
      <c r="O16" s="127">
        <v>0</v>
      </c>
      <c r="P16" s="88">
        <v>0</v>
      </c>
      <c r="Q16" s="127">
        <v>21.3</v>
      </c>
      <c r="R16" s="127">
        <v>0</v>
      </c>
      <c r="S16" s="127">
        <v>0</v>
      </c>
      <c r="T16" s="127">
        <v>0</v>
      </c>
      <c r="U16" s="127">
        <v>0</v>
      </c>
      <c r="V16" s="127">
        <v>0</v>
      </c>
      <c r="W16" s="127">
        <v>0</v>
      </c>
      <c r="X16" s="127">
        <v>0</v>
      </c>
      <c r="Y16" s="127">
        <v>0</v>
      </c>
      <c r="Z16" s="72">
        <f>SUM(O16:Y16)</f>
        <v>21.3</v>
      </c>
      <c r="AA16" s="25">
        <f t="shared" si="0"/>
        <v>73.95833333333334</v>
      </c>
    </row>
    <row r="17" spans="1:27" ht="12.75">
      <c r="A17" s="75" t="s">
        <v>162</v>
      </c>
      <c r="B17" s="39" t="s">
        <v>61</v>
      </c>
      <c r="C17" s="32">
        <v>0</v>
      </c>
      <c r="D17" s="32">
        <v>5.5</v>
      </c>
      <c r="E17" s="32">
        <v>0</v>
      </c>
      <c r="F17" s="32">
        <v>16</v>
      </c>
      <c r="G17" s="32">
        <v>0</v>
      </c>
      <c r="H17" s="32">
        <v>5</v>
      </c>
      <c r="I17" s="32">
        <v>5</v>
      </c>
      <c r="J17" s="32">
        <v>0</v>
      </c>
      <c r="K17" s="32">
        <v>0</v>
      </c>
      <c r="L17" s="32">
        <v>0</v>
      </c>
      <c r="M17" s="32">
        <v>0</v>
      </c>
      <c r="N17" s="72">
        <f>SUM(C17:M17)</f>
        <v>31.5</v>
      </c>
      <c r="O17" s="127">
        <v>1</v>
      </c>
      <c r="P17" s="127">
        <v>2.5</v>
      </c>
      <c r="Q17" s="88">
        <v>4</v>
      </c>
      <c r="R17" s="127">
        <v>15.5</v>
      </c>
      <c r="S17" s="88">
        <v>0</v>
      </c>
      <c r="T17" s="127">
        <v>7</v>
      </c>
      <c r="U17" s="127">
        <v>1</v>
      </c>
      <c r="V17" s="88">
        <v>0</v>
      </c>
      <c r="W17" s="88">
        <v>0</v>
      </c>
      <c r="X17" s="88">
        <v>0</v>
      </c>
      <c r="Y17" s="88">
        <v>0</v>
      </c>
      <c r="Z17" s="72">
        <f>SUM(O17:Y17)</f>
        <v>31</v>
      </c>
      <c r="AA17" s="25">
        <f t="shared" si="0"/>
        <v>98.4126984126984</v>
      </c>
    </row>
    <row r="18" spans="1:27" ht="12.75">
      <c r="A18" s="76"/>
      <c r="B18" s="53" t="s">
        <v>2</v>
      </c>
      <c r="C18" s="114">
        <f aca="true" t="shared" si="3" ref="C18:N18">SUM(C16:C17)</f>
        <v>0</v>
      </c>
      <c r="D18" s="114">
        <f t="shared" si="3"/>
        <v>11</v>
      </c>
      <c r="E18" s="114">
        <f t="shared" si="3"/>
        <v>23.3</v>
      </c>
      <c r="F18" s="114">
        <f t="shared" si="3"/>
        <v>16</v>
      </c>
      <c r="G18" s="114">
        <f t="shared" si="3"/>
        <v>0</v>
      </c>
      <c r="H18" s="114">
        <f t="shared" si="3"/>
        <v>5</v>
      </c>
      <c r="I18" s="114">
        <f t="shared" si="3"/>
        <v>5</v>
      </c>
      <c r="J18" s="114">
        <f t="shared" si="3"/>
        <v>0</v>
      </c>
      <c r="K18" s="114">
        <f t="shared" si="3"/>
        <v>0</v>
      </c>
      <c r="L18" s="114">
        <f t="shared" si="3"/>
        <v>0</v>
      </c>
      <c r="M18" s="114">
        <f t="shared" si="3"/>
        <v>0</v>
      </c>
      <c r="N18" s="114">
        <f t="shared" si="3"/>
        <v>60.3</v>
      </c>
      <c r="O18" s="114">
        <f aca="true" t="shared" si="4" ref="O18:Z18">SUM(O16:O17)</f>
        <v>1</v>
      </c>
      <c r="P18" s="105">
        <f t="shared" si="4"/>
        <v>2.5</v>
      </c>
      <c r="Q18" s="105">
        <f t="shared" si="4"/>
        <v>25.3</v>
      </c>
      <c r="R18" s="105">
        <f t="shared" si="4"/>
        <v>15.5</v>
      </c>
      <c r="S18" s="114">
        <f t="shared" si="4"/>
        <v>0</v>
      </c>
      <c r="T18" s="105">
        <f t="shared" si="4"/>
        <v>7</v>
      </c>
      <c r="U18" s="105">
        <f t="shared" si="4"/>
        <v>1</v>
      </c>
      <c r="V18" s="114">
        <f t="shared" si="4"/>
        <v>0</v>
      </c>
      <c r="W18" s="114">
        <f t="shared" si="4"/>
        <v>0</v>
      </c>
      <c r="X18" s="114">
        <f t="shared" si="4"/>
        <v>0</v>
      </c>
      <c r="Y18" s="114">
        <f t="shared" si="4"/>
        <v>0</v>
      </c>
      <c r="Z18" s="114">
        <f t="shared" si="4"/>
        <v>52.3</v>
      </c>
      <c r="AA18" s="57">
        <f t="shared" si="0"/>
        <v>86.7330016583748</v>
      </c>
    </row>
    <row r="19" spans="1:27" ht="12.75">
      <c r="A19" s="74"/>
      <c r="B19" s="39" t="s">
        <v>62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1</v>
      </c>
      <c r="K19" s="88">
        <v>0</v>
      </c>
      <c r="L19" s="88">
        <v>0</v>
      </c>
      <c r="M19" s="88">
        <v>0</v>
      </c>
      <c r="N19" s="73">
        <f>SUM(C19:M19)</f>
        <v>1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  <c r="V19" s="127">
        <v>0</v>
      </c>
      <c r="W19" s="88">
        <v>0</v>
      </c>
      <c r="X19" s="88">
        <v>0</v>
      </c>
      <c r="Y19" s="88">
        <v>0</v>
      </c>
      <c r="Z19" s="73">
        <f>SUM(O19:Y19)</f>
        <v>0</v>
      </c>
      <c r="AA19" s="25">
        <f t="shared" si="0"/>
        <v>0</v>
      </c>
    </row>
    <row r="20" spans="1:27" ht="12.75">
      <c r="A20" s="75" t="s">
        <v>163</v>
      </c>
      <c r="B20" s="39" t="s">
        <v>63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2.5</v>
      </c>
      <c r="L20" s="88">
        <v>1</v>
      </c>
      <c r="M20" s="88">
        <v>0.3</v>
      </c>
      <c r="N20" s="73">
        <f>SUM(C20:M20)</f>
        <v>3.8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73">
        <f>SUM(O20:Y20)</f>
        <v>0</v>
      </c>
      <c r="AA20" s="25">
        <f t="shared" si="0"/>
        <v>0</v>
      </c>
    </row>
    <row r="21" spans="1:27" ht="12.75">
      <c r="A21" s="76"/>
      <c r="B21" s="53" t="s">
        <v>2</v>
      </c>
      <c r="C21" s="114">
        <f aca="true" t="shared" si="5" ref="C21:N21">SUM(C19:C20)</f>
        <v>0</v>
      </c>
      <c r="D21" s="114">
        <f t="shared" si="5"/>
        <v>0</v>
      </c>
      <c r="E21" s="114">
        <f t="shared" si="5"/>
        <v>0</v>
      </c>
      <c r="F21" s="114">
        <f t="shared" si="5"/>
        <v>0</v>
      </c>
      <c r="G21" s="114">
        <f t="shared" si="5"/>
        <v>0</v>
      </c>
      <c r="H21" s="114">
        <f t="shared" si="5"/>
        <v>0</v>
      </c>
      <c r="I21" s="114">
        <f t="shared" si="5"/>
        <v>0</v>
      </c>
      <c r="J21" s="105">
        <f t="shared" si="5"/>
        <v>1</v>
      </c>
      <c r="K21" s="114">
        <f t="shared" si="5"/>
        <v>2.5</v>
      </c>
      <c r="L21" s="114">
        <f t="shared" si="5"/>
        <v>1</v>
      </c>
      <c r="M21" s="114">
        <f t="shared" si="5"/>
        <v>0.3</v>
      </c>
      <c r="N21" s="114">
        <f t="shared" si="5"/>
        <v>4.8</v>
      </c>
      <c r="O21" s="114">
        <f aca="true" t="shared" si="6" ref="O21:Z21">SUM(O19:O20)</f>
        <v>0</v>
      </c>
      <c r="P21" s="114">
        <f t="shared" si="6"/>
        <v>0</v>
      </c>
      <c r="Q21" s="114">
        <f t="shared" si="6"/>
        <v>0</v>
      </c>
      <c r="R21" s="114">
        <f t="shared" si="6"/>
        <v>0</v>
      </c>
      <c r="S21" s="114">
        <f t="shared" si="6"/>
        <v>0</v>
      </c>
      <c r="T21" s="114">
        <f t="shared" si="6"/>
        <v>0</v>
      </c>
      <c r="U21" s="114">
        <f t="shared" si="6"/>
        <v>0</v>
      </c>
      <c r="V21" s="105">
        <f t="shared" si="6"/>
        <v>0</v>
      </c>
      <c r="W21" s="114">
        <f t="shared" si="6"/>
        <v>0</v>
      </c>
      <c r="X21" s="114">
        <f t="shared" si="6"/>
        <v>0</v>
      </c>
      <c r="Y21" s="114">
        <f t="shared" si="6"/>
        <v>0</v>
      </c>
      <c r="Z21" s="114">
        <f t="shared" si="6"/>
        <v>0</v>
      </c>
      <c r="AA21" s="57">
        <f t="shared" si="0"/>
        <v>0</v>
      </c>
    </row>
    <row r="22" spans="1:27" ht="12.75">
      <c r="A22" s="74"/>
      <c r="B22" s="39" t="s">
        <v>64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72">
        <f>SUM(C22:M22)</f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72">
        <f>SUM(O22:Y22)</f>
        <v>0</v>
      </c>
      <c r="AA22" s="25">
        <v>0</v>
      </c>
    </row>
    <row r="23" spans="1:27" ht="12.75">
      <c r="A23" s="75" t="s">
        <v>164</v>
      </c>
      <c r="B23" s="39" t="s">
        <v>65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1.8</v>
      </c>
      <c r="M23" s="32">
        <v>0</v>
      </c>
      <c r="N23" s="72">
        <f>SUM(C23:M23)</f>
        <v>1.8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1.3</v>
      </c>
      <c r="Y23" s="32">
        <v>0</v>
      </c>
      <c r="Z23" s="72">
        <f>SUM(O23:Y23)</f>
        <v>1.3</v>
      </c>
      <c r="AA23" s="25">
        <f t="shared" si="0"/>
        <v>72.22222222222221</v>
      </c>
    </row>
    <row r="24" spans="1:27" ht="12.75">
      <c r="A24" s="76"/>
      <c r="B24" s="53" t="s">
        <v>2</v>
      </c>
      <c r="C24" s="114">
        <f aca="true" t="shared" si="7" ref="C24:N24">SUM(C22:C23)</f>
        <v>0</v>
      </c>
      <c r="D24" s="114">
        <f t="shared" si="7"/>
        <v>0</v>
      </c>
      <c r="E24" s="114">
        <f t="shared" si="7"/>
        <v>0</v>
      </c>
      <c r="F24" s="114">
        <f t="shared" si="7"/>
        <v>0</v>
      </c>
      <c r="G24" s="114">
        <f t="shared" si="7"/>
        <v>0</v>
      </c>
      <c r="H24" s="114">
        <f t="shared" si="7"/>
        <v>0</v>
      </c>
      <c r="I24" s="114">
        <f t="shared" si="7"/>
        <v>0</v>
      </c>
      <c r="J24" s="114">
        <f t="shared" si="7"/>
        <v>0</v>
      </c>
      <c r="K24" s="114">
        <f t="shared" si="7"/>
        <v>0</v>
      </c>
      <c r="L24" s="114">
        <f t="shared" si="7"/>
        <v>1.8</v>
      </c>
      <c r="M24" s="114">
        <f t="shared" si="7"/>
        <v>0</v>
      </c>
      <c r="N24" s="114">
        <f t="shared" si="7"/>
        <v>1.8</v>
      </c>
      <c r="O24" s="114">
        <f aca="true" t="shared" si="8" ref="O24:Z24">SUM(O22:O23)</f>
        <v>0</v>
      </c>
      <c r="P24" s="114">
        <f t="shared" si="8"/>
        <v>0</v>
      </c>
      <c r="Q24" s="114">
        <f t="shared" si="8"/>
        <v>0</v>
      </c>
      <c r="R24" s="114">
        <f t="shared" si="8"/>
        <v>0</v>
      </c>
      <c r="S24" s="114">
        <f t="shared" si="8"/>
        <v>0</v>
      </c>
      <c r="T24" s="114">
        <f t="shared" si="8"/>
        <v>0</v>
      </c>
      <c r="U24" s="114">
        <f t="shared" si="8"/>
        <v>0</v>
      </c>
      <c r="V24" s="114">
        <f t="shared" si="8"/>
        <v>0</v>
      </c>
      <c r="W24" s="114">
        <f t="shared" si="8"/>
        <v>0</v>
      </c>
      <c r="X24" s="114">
        <f t="shared" si="8"/>
        <v>1.3</v>
      </c>
      <c r="Y24" s="114">
        <f t="shared" si="8"/>
        <v>0</v>
      </c>
      <c r="Z24" s="114">
        <f t="shared" si="8"/>
        <v>1.3</v>
      </c>
      <c r="AA24" s="57">
        <f t="shared" si="0"/>
        <v>72.22222222222221</v>
      </c>
    </row>
    <row r="25" spans="1:27" s="10" customFormat="1" ht="13.5" customHeight="1">
      <c r="A25" s="228" t="s">
        <v>6</v>
      </c>
      <c r="B25" s="229"/>
      <c r="C25" s="157">
        <f aca="true" t="shared" si="9" ref="C25:M25">C15+C18+C21+C24</f>
        <v>34.1</v>
      </c>
      <c r="D25" s="157">
        <f t="shared" si="9"/>
        <v>15.7</v>
      </c>
      <c r="E25" s="157">
        <f t="shared" si="9"/>
        <v>23.3</v>
      </c>
      <c r="F25" s="157">
        <f t="shared" si="9"/>
        <v>16</v>
      </c>
      <c r="G25" s="157">
        <f t="shared" si="9"/>
        <v>0</v>
      </c>
      <c r="H25" s="157">
        <f t="shared" si="9"/>
        <v>5</v>
      </c>
      <c r="I25" s="158">
        <f t="shared" si="9"/>
        <v>5</v>
      </c>
      <c r="J25" s="158">
        <f t="shared" si="9"/>
        <v>1</v>
      </c>
      <c r="K25" s="157">
        <f t="shared" si="9"/>
        <v>2.5</v>
      </c>
      <c r="L25" s="157">
        <f t="shared" si="9"/>
        <v>2.8</v>
      </c>
      <c r="M25" s="157">
        <f t="shared" si="9"/>
        <v>0.3</v>
      </c>
      <c r="N25" s="157">
        <f aca="true" t="shared" si="10" ref="N25:Y25">N15+N18+N21+N24</f>
        <v>105.69999999999999</v>
      </c>
      <c r="O25" s="158">
        <f t="shared" si="10"/>
        <v>14.399999999999999</v>
      </c>
      <c r="P25" s="158">
        <f t="shared" si="10"/>
        <v>2.5</v>
      </c>
      <c r="Q25" s="158">
        <f t="shared" si="10"/>
        <v>25.3</v>
      </c>
      <c r="R25" s="158">
        <f t="shared" si="10"/>
        <v>15.5</v>
      </c>
      <c r="S25" s="157">
        <f t="shared" si="10"/>
        <v>0</v>
      </c>
      <c r="T25" s="158">
        <f t="shared" si="10"/>
        <v>7</v>
      </c>
      <c r="U25" s="158">
        <f t="shared" si="10"/>
        <v>1</v>
      </c>
      <c r="V25" s="158">
        <f t="shared" si="10"/>
        <v>0</v>
      </c>
      <c r="W25" s="157">
        <f t="shared" si="10"/>
        <v>0</v>
      </c>
      <c r="X25" s="157">
        <f t="shared" si="10"/>
        <v>1.3</v>
      </c>
      <c r="Y25" s="157">
        <f t="shared" si="10"/>
        <v>0</v>
      </c>
      <c r="Z25" s="157">
        <f>Z15+Z18+Z21+Z24</f>
        <v>66.99999999999999</v>
      </c>
      <c r="AA25" s="159">
        <f t="shared" si="0"/>
        <v>63.386944181646165</v>
      </c>
    </row>
    <row r="26" spans="1:17" s="70" customFormat="1" ht="18" customHeight="1">
      <c r="A26" s="80"/>
      <c r="B26" s="80"/>
      <c r="C26"/>
      <c r="D26"/>
      <c r="E26"/>
      <c r="F26"/>
      <c r="G26"/>
      <c r="H26"/>
      <c r="I26"/>
      <c r="J26"/>
      <c r="K26"/>
      <c r="L26"/>
      <c r="M26"/>
      <c r="N26"/>
      <c r="O26"/>
      <c r="P26" s="7"/>
      <c r="Q26"/>
    </row>
    <row r="27" spans="1:17" ht="12.75">
      <c r="A27" s="81" t="s">
        <v>239</v>
      </c>
      <c r="B27" s="18" t="s">
        <v>203</v>
      </c>
      <c r="C27" s="18"/>
      <c r="D27" s="82" t="s">
        <v>204</v>
      </c>
      <c r="E27" s="18"/>
      <c r="P27" s="7"/>
      <c r="Q27"/>
    </row>
    <row r="28" spans="1:17" ht="12.75">
      <c r="A28" s="11"/>
      <c r="B28" s="18" t="s">
        <v>205</v>
      </c>
      <c r="C28" s="18"/>
      <c r="D28" s="18" t="s">
        <v>206</v>
      </c>
      <c r="E28" s="18"/>
      <c r="P28" s="7"/>
      <c r="Q28"/>
    </row>
    <row r="29" spans="1:17" ht="12.75">
      <c r="A29" s="11"/>
      <c r="B29" s="18" t="s">
        <v>207</v>
      </c>
      <c r="C29" s="18"/>
      <c r="D29" s="18" t="s">
        <v>208</v>
      </c>
      <c r="E29" s="18"/>
      <c r="P29" s="7"/>
      <c r="Q29"/>
    </row>
    <row r="30" spans="1:17" ht="12.75">
      <c r="A30" s="11"/>
      <c r="B30" s="82" t="s">
        <v>209</v>
      </c>
      <c r="C30" s="11"/>
      <c r="D30" s="18" t="s">
        <v>210</v>
      </c>
      <c r="E30" s="11"/>
      <c r="P30" s="7"/>
      <c r="Q30"/>
    </row>
    <row r="31" spans="1:17" ht="12.75">
      <c r="A31" s="11"/>
      <c r="B31" s="82" t="s">
        <v>211</v>
      </c>
      <c r="C31" s="11"/>
      <c r="D31" s="18" t="s">
        <v>212</v>
      </c>
      <c r="E31" s="11"/>
      <c r="P31" s="7"/>
      <c r="Q31"/>
    </row>
    <row r="32" spans="1:17" ht="12.75">
      <c r="A32" s="11"/>
      <c r="B32" s="82" t="s">
        <v>213</v>
      </c>
      <c r="C32" s="11"/>
      <c r="D32" s="11"/>
      <c r="E32" s="11"/>
      <c r="P32" s="7"/>
      <c r="Q32"/>
    </row>
    <row r="33" spans="16:17" ht="12.75">
      <c r="P33" s="7"/>
      <c r="Q33"/>
    </row>
    <row r="34" spans="16:17" ht="12.75">
      <c r="P34" s="7"/>
      <c r="Q34"/>
    </row>
    <row r="43" ht="12.75" customHeight="1"/>
  </sheetData>
  <sheetProtection/>
  <mergeCells count="12">
    <mergeCell ref="A25:B25"/>
    <mergeCell ref="A12:A15"/>
    <mergeCell ref="A1:D1"/>
    <mergeCell ref="A2:D2"/>
    <mergeCell ref="B9:B10"/>
    <mergeCell ref="A9:A10"/>
    <mergeCell ref="C9:N9"/>
    <mergeCell ref="A4:AA4"/>
    <mergeCell ref="A5:AA5"/>
    <mergeCell ref="A6:AA6"/>
    <mergeCell ref="Z7:AA7"/>
    <mergeCell ref="O9:Z9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3" max="3" width="25.7109375" style="0" customWidth="1"/>
    <col min="6" max="6" width="11.7109375" style="0" customWidth="1"/>
    <col min="7" max="7" width="12.8515625" style="0" customWidth="1"/>
  </cols>
  <sheetData>
    <row r="1" spans="1:3" ht="12.75">
      <c r="A1" s="233" t="s">
        <v>274</v>
      </c>
      <c r="B1" s="233"/>
      <c r="C1" s="233"/>
    </row>
    <row r="2" spans="1:7" ht="12.75">
      <c r="A2" s="2" t="s">
        <v>14</v>
      </c>
      <c r="D2" s="100"/>
      <c r="E2" s="100"/>
      <c r="F2" s="100"/>
      <c r="G2" s="100"/>
    </row>
    <row r="3" spans="1:7" ht="12.75">
      <c r="A3" s="240" t="s">
        <v>275</v>
      </c>
      <c r="B3" s="240"/>
      <c r="C3" s="240"/>
      <c r="D3" s="240"/>
      <c r="E3" s="240"/>
      <c r="F3" s="240"/>
      <c r="G3" s="240"/>
    </row>
    <row r="4" spans="1:7" ht="12.75">
      <c r="A4" s="240" t="s">
        <v>333</v>
      </c>
      <c r="B4" s="240"/>
      <c r="C4" s="240"/>
      <c r="D4" s="240"/>
      <c r="E4" s="240"/>
      <c r="F4" s="240"/>
      <c r="G4" s="240"/>
    </row>
    <row r="5" ht="12.75">
      <c r="G5" s="13" t="s">
        <v>276</v>
      </c>
    </row>
    <row r="6" spans="1:7" ht="12.75">
      <c r="A6" s="204" t="s">
        <v>70</v>
      </c>
      <c r="B6" s="204" t="s">
        <v>277</v>
      </c>
      <c r="C6" s="204" t="s">
        <v>278</v>
      </c>
      <c r="D6" s="204" t="s">
        <v>279</v>
      </c>
      <c r="E6" s="204" t="s">
        <v>280</v>
      </c>
      <c r="F6" s="204" t="s">
        <v>281</v>
      </c>
      <c r="G6" s="204" t="s">
        <v>282</v>
      </c>
    </row>
    <row r="7" spans="1:7" ht="12.75">
      <c r="A7" s="116" t="s">
        <v>48</v>
      </c>
      <c r="B7" s="117"/>
      <c r="C7" s="117"/>
      <c r="D7" s="118"/>
      <c r="E7" s="118"/>
      <c r="F7" s="118"/>
      <c r="G7" s="119"/>
    </row>
    <row r="8" spans="1:7" ht="12.75">
      <c r="A8" s="9" t="s">
        <v>283</v>
      </c>
      <c r="B8" s="120" t="s">
        <v>284</v>
      </c>
      <c r="C8" s="128" t="s">
        <v>306</v>
      </c>
      <c r="D8" s="122" t="s">
        <v>285</v>
      </c>
      <c r="E8" s="112">
        <v>3</v>
      </c>
      <c r="F8" s="88">
        <f>G8/E8</f>
        <v>1103.9466666666667</v>
      </c>
      <c r="G8" s="88">
        <v>3311.84</v>
      </c>
    </row>
    <row r="9" spans="1:7" ht="12.75">
      <c r="A9" s="9" t="s">
        <v>286</v>
      </c>
      <c r="B9" s="120" t="s">
        <v>284</v>
      </c>
      <c r="C9" s="128" t="s">
        <v>307</v>
      </c>
      <c r="D9" s="122" t="s">
        <v>285</v>
      </c>
      <c r="E9" s="112">
        <v>0</v>
      </c>
      <c r="F9" s="88">
        <v>0</v>
      </c>
      <c r="G9" s="88">
        <v>0</v>
      </c>
    </row>
    <row r="10" spans="1:7" ht="12.75">
      <c r="A10" s="9" t="s">
        <v>287</v>
      </c>
      <c r="B10" s="120" t="s">
        <v>288</v>
      </c>
      <c r="C10" s="128" t="s">
        <v>289</v>
      </c>
      <c r="D10" s="122" t="s">
        <v>285</v>
      </c>
      <c r="E10" s="112">
        <v>2</v>
      </c>
      <c r="F10" s="88">
        <f>G10/E10</f>
        <v>1152.005</v>
      </c>
      <c r="G10" s="88">
        <v>2304.01</v>
      </c>
    </row>
    <row r="11" spans="1:7" ht="12.75">
      <c r="A11" s="9" t="s">
        <v>290</v>
      </c>
      <c r="B11" s="120" t="s">
        <v>338</v>
      </c>
      <c r="C11" s="128" t="s">
        <v>339</v>
      </c>
      <c r="D11" s="122" t="s">
        <v>285</v>
      </c>
      <c r="E11" s="112">
        <v>2</v>
      </c>
      <c r="F11" s="88">
        <f>G11/E11</f>
        <v>572.69</v>
      </c>
      <c r="G11" s="88">
        <v>1145.38</v>
      </c>
    </row>
    <row r="12" spans="1:7" ht="12.75">
      <c r="A12" s="9" t="s">
        <v>291</v>
      </c>
      <c r="B12" s="120" t="s">
        <v>340</v>
      </c>
      <c r="C12" s="128" t="s">
        <v>341</v>
      </c>
      <c r="D12" s="122" t="s">
        <v>285</v>
      </c>
      <c r="E12" s="112">
        <v>1</v>
      </c>
      <c r="F12" s="88">
        <f>G12/E12</f>
        <v>285.09</v>
      </c>
      <c r="G12" s="88">
        <v>285.09</v>
      </c>
    </row>
    <row r="13" spans="1:7" ht="12.75">
      <c r="A13" s="9" t="s">
        <v>292</v>
      </c>
      <c r="B13" s="120" t="s">
        <v>308</v>
      </c>
      <c r="C13" s="128" t="s">
        <v>309</v>
      </c>
      <c r="D13" s="122" t="s">
        <v>285</v>
      </c>
      <c r="E13" s="112">
        <v>0</v>
      </c>
      <c r="F13" s="88">
        <v>0</v>
      </c>
      <c r="G13" s="88">
        <v>0</v>
      </c>
    </row>
    <row r="14" spans="1:7" ht="12.75">
      <c r="A14" s="340" t="s">
        <v>295</v>
      </c>
      <c r="B14" s="341"/>
      <c r="C14" s="341"/>
      <c r="D14" s="341"/>
      <c r="E14" s="341"/>
      <c r="F14" s="342"/>
      <c r="G14" s="114">
        <f>SUM(G8:G13)</f>
        <v>7046.320000000001</v>
      </c>
    </row>
    <row r="15" spans="1:7" ht="12.75">
      <c r="A15" s="338" t="s">
        <v>111</v>
      </c>
      <c r="B15" s="339"/>
      <c r="C15" s="339"/>
      <c r="D15" s="123"/>
      <c r="E15" s="123"/>
      <c r="F15" s="123"/>
      <c r="G15" s="8"/>
    </row>
    <row r="16" spans="1:7" ht="12.75">
      <c r="A16" s="9" t="s">
        <v>283</v>
      </c>
      <c r="B16" s="120" t="s">
        <v>284</v>
      </c>
      <c r="C16" s="121" t="s">
        <v>306</v>
      </c>
      <c r="D16" s="9" t="s">
        <v>285</v>
      </c>
      <c r="E16" s="35">
        <v>3</v>
      </c>
      <c r="F16" s="32">
        <f>G16/E16</f>
        <v>1082.8933333333332</v>
      </c>
      <c r="G16" s="32">
        <v>3248.68</v>
      </c>
    </row>
    <row r="17" spans="1:7" ht="12.75">
      <c r="A17" s="9" t="s">
        <v>286</v>
      </c>
      <c r="B17" s="120" t="s">
        <v>288</v>
      </c>
      <c r="C17" s="121" t="s">
        <v>289</v>
      </c>
      <c r="D17" s="9" t="s">
        <v>285</v>
      </c>
      <c r="E17" s="35">
        <v>2</v>
      </c>
      <c r="F17" s="32">
        <f>G17/E17</f>
        <v>1147.815</v>
      </c>
      <c r="G17" s="32">
        <v>2295.63</v>
      </c>
    </row>
    <row r="18" spans="1:7" ht="12.75">
      <c r="A18" s="9" t="s">
        <v>287</v>
      </c>
      <c r="B18" s="120" t="s">
        <v>340</v>
      </c>
      <c r="C18" s="121" t="s">
        <v>341</v>
      </c>
      <c r="D18" s="9" t="s">
        <v>285</v>
      </c>
      <c r="E18" s="35">
        <v>1</v>
      </c>
      <c r="F18" s="32">
        <f>G18/E18</f>
        <v>211.2</v>
      </c>
      <c r="G18" s="32">
        <v>211.2</v>
      </c>
    </row>
    <row r="19" spans="1:7" ht="12.75">
      <c r="A19" s="9" t="s">
        <v>290</v>
      </c>
      <c r="B19" s="120" t="s">
        <v>310</v>
      </c>
      <c r="C19" s="121" t="s">
        <v>342</v>
      </c>
      <c r="D19" s="9" t="s">
        <v>285</v>
      </c>
      <c r="E19" s="124">
        <v>1</v>
      </c>
      <c r="F19" s="32">
        <f>G19/E19</f>
        <v>5438.69</v>
      </c>
      <c r="G19" s="32">
        <v>5438.69</v>
      </c>
    </row>
    <row r="20" spans="1:7" ht="12.75">
      <c r="A20" s="9" t="s">
        <v>291</v>
      </c>
      <c r="B20" s="120" t="s">
        <v>311</v>
      </c>
      <c r="C20" s="121" t="s">
        <v>312</v>
      </c>
      <c r="D20" s="9" t="s">
        <v>285</v>
      </c>
      <c r="E20" s="35">
        <v>0</v>
      </c>
      <c r="F20" s="32">
        <v>0</v>
      </c>
      <c r="G20" s="32">
        <v>0</v>
      </c>
    </row>
    <row r="21" spans="1:7" ht="12.75">
      <c r="A21" s="340" t="s">
        <v>295</v>
      </c>
      <c r="B21" s="341"/>
      <c r="C21" s="341"/>
      <c r="D21" s="341"/>
      <c r="E21" s="341"/>
      <c r="F21" s="342"/>
      <c r="G21" s="114">
        <f>SUM(G16:G20)</f>
        <v>11194.199999999999</v>
      </c>
    </row>
    <row r="22" spans="1:7" ht="12.75">
      <c r="A22" s="338" t="s">
        <v>134</v>
      </c>
      <c r="B22" s="339"/>
      <c r="C22" s="339"/>
      <c r="D22" s="123"/>
      <c r="E22" s="123"/>
      <c r="F22" s="123"/>
      <c r="G22" s="8"/>
    </row>
    <row r="23" spans="1:7" ht="12.75">
      <c r="A23" s="9" t="s">
        <v>283</v>
      </c>
      <c r="B23" s="120" t="s">
        <v>284</v>
      </c>
      <c r="C23" s="121" t="s">
        <v>306</v>
      </c>
      <c r="D23" s="9" t="s">
        <v>285</v>
      </c>
      <c r="E23" s="35">
        <v>3</v>
      </c>
      <c r="F23" s="32">
        <f>G23/E23</f>
        <v>1103.9466666666667</v>
      </c>
      <c r="G23" s="32">
        <v>3311.84</v>
      </c>
    </row>
    <row r="24" spans="1:7" ht="12.75">
      <c r="A24" s="9" t="s">
        <v>286</v>
      </c>
      <c r="B24" s="120" t="s">
        <v>288</v>
      </c>
      <c r="C24" s="121" t="s">
        <v>289</v>
      </c>
      <c r="D24" s="9" t="s">
        <v>285</v>
      </c>
      <c r="E24" s="129">
        <v>0</v>
      </c>
      <c r="F24" s="32">
        <v>0</v>
      </c>
      <c r="G24" s="32">
        <v>0</v>
      </c>
    </row>
    <row r="25" spans="1:7" ht="12.75">
      <c r="A25" s="340" t="s">
        <v>295</v>
      </c>
      <c r="B25" s="341"/>
      <c r="C25" s="341"/>
      <c r="D25" s="341"/>
      <c r="E25" s="341"/>
      <c r="F25" s="342"/>
      <c r="G25" s="114">
        <f>SUM(G23:G24)</f>
        <v>3311.84</v>
      </c>
    </row>
    <row r="26" spans="1:7" ht="12.75">
      <c r="A26" s="338" t="s">
        <v>112</v>
      </c>
      <c r="B26" s="339"/>
      <c r="C26" s="339"/>
      <c r="D26" s="123"/>
      <c r="E26" s="123"/>
      <c r="F26" s="123"/>
      <c r="G26" s="8"/>
    </row>
    <row r="27" spans="1:7" ht="12.75">
      <c r="A27" s="9" t="s">
        <v>283</v>
      </c>
      <c r="B27" s="120" t="s">
        <v>284</v>
      </c>
      <c r="C27" s="121" t="s">
        <v>306</v>
      </c>
      <c r="D27" s="9" t="s">
        <v>285</v>
      </c>
      <c r="E27" s="35">
        <v>0</v>
      </c>
      <c r="F27" s="32">
        <v>0</v>
      </c>
      <c r="G27" s="32">
        <v>0</v>
      </c>
    </row>
    <row r="28" spans="1:7" ht="12.75">
      <c r="A28" s="9" t="s">
        <v>286</v>
      </c>
      <c r="B28" s="120" t="s">
        <v>288</v>
      </c>
      <c r="C28" s="121" t="s">
        <v>289</v>
      </c>
      <c r="D28" s="9" t="s">
        <v>285</v>
      </c>
      <c r="E28" s="129">
        <v>0</v>
      </c>
      <c r="F28" s="32">
        <v>0</v>
      </c>
      <c r="G28" s="32">
        <v>0</v>
      </c>
    </row>
    <row r="29" spans="1:7" ht="12.75">
      <c r="A29" s="340" t="s">
        <v>295</v>
      </c>
      <c r="B29" s="341"/>
      <c r="C29" s="341"/>
      <c r="D29" s="341"/>
      <c r="E29" s="341"/>
      <c r="F29" s="342"/>
      <c r="G29" s="114">
        <f>SUM(G27:G28)</f>
        <v>0</v>
      </c>
    </row>
    <row r="30" spans="1:7" ht="12.75">
      <c r="A30" s="338" t="s">
        <v>296</v>
      </c>
      <c r="B30" s="339"/>
      <c r="C30" s="339"/>
      <c r="D30" s="123"/>
      <c r="E30" s="123"/>
      <c r="F30" s="123"/>
      <c r="G30" s="8"/>
    </row>
    <row r="31" spans="1:7" ht="12.75">
      <c r="A31" s="9" t="s">
        <v>283</v>
      </c>
      <c r="B31" s="120" t="s">
        <v>315</v>
      </c>
      <c r="C31" s="121" t="s">
        <v>289</v>
      </c>
      <c r="D31" s="9" t="s">
        <v>285</v>
      </c>
      <c r="E31" s="35">
        <v>9</v>
      </c>
      <c r="F31" s="32">
        <f>G31/E31</f>
        <v>1013.3333333333334</v>
      </c>
      <c r="G31" s="32">
        <v>9120</v>
      </c>
    </row>
    <row r="32" spans="1:7" ht="12.75">
      <c r="A32" s="9">
        <v>2</v>
      </c>
      <c r="B32" s="120" t="s">
        <v>297</v>
      </c>
      <c r="C32" s="221" t="s">
        <v>344</v>
      </c>
      <c r="D32" s="9" t="s">
        <v>285</v>
      </c>
      <c r="E32" s="35">
        <v>1</v>
      </c>
      <c r="F32" s="32">
        <f>G32/E32</f>
        <v>397.52</v>
      </c>
      <c r="G32" s="32">
        <v>397.52</v>
      </c>
    </row>
    <row r="33" spans="1:7" ht="12.75">
      <c r="A33" s="9">
        <v>3</v>
      </c>
      <c r="B33" s="120" t="s">
        <v>345</v>
      </c>
      <c r="C33" s="221" t="s">
        <v>346</v>
      </c>
      <c r="D33" s="9" t="s">
        <v>285</v>
      </c>
      <c r="E33" s="35">
        <v>2</v>
      </c>
      <c r="F33" s="32">
        <f>G33/E33</f>
        <v>193.76</v>
      </c>
      <c r="G33" s="32">
        <v>387.52</v>
      </c>
    </row>
    <row r="34" spans="1:7" ht="12.75">
      <c r="A34" s="340" t="s">
        <v>295</v>
      </c>
      <c r="B34" s="341"/>
      <c r="C34" s="341"/>
      <c r="D34" s="341"/>
      <c r="E34" s="341"/>
      <c r="F34" s="342"/>
      <c r="G34" s="114">
        <f>SUM(G31:G33)</f>
        <v>9905.04</v>
      </c>
    </row>
    <row r="35" spans="1:7" ht="12.75">
      <c r="A35" s="217" t="s">
        <v>343</v>
      </c>
      <c r="B35" s="217"/>
      <c r="C35" s="217"/>
      <c r="D35" s="217"/>
      <c r="E35" s="217"/>
      <c r="F35" s="217"/>
      <c r="G35" s="218"/>
    </row>
    <row r="36" spans="1:7" ht="12.75">
      <c r="A36" s="219">
        <v>1</v>
      </c>
      <c r="B36" s="220" t="s">
        <v>315</v>
      </c>
      <c r="C36" s="219" t="s">
        <v>289</v>
      </c>
      <c r="D36" s="219" t="s">
        <v>285</v>
      </c>
      <c r="E36" s="223">
        <v>1</v>
      </c>
      <c r="F36" s="222">
        <f>G36/E36</f>
        <v>195</v>
      </c>
      <c r="G36" s="88">
        <v>195</v>
      </c>
    </row>
    <row r="37" spans="1:7" ht="12.75">
      <c r="A37" s="340" t="s">
        <v>295</v>
      </c>
      <c r="B37" s="341"/>
      <c r="C37" s="341"/>
      <c r="D37" s="341"/>
      <c r="E37" s="341"/>
      <c r="F37" s="342"/>
      <c r="G37" s="114">
        <f>SUM(G36:G36)</f>
        <v>195</v>
      </c>
    </row>
    <row r="38" spans="1:7" ht="12.75">
      <c r="A38" s="6" t="s">
        <v>299</v>
      </c>
      <c r="B38" s="6"/>
      <c r="C38" s="6"/>
      <c r="D38" s="6"/>
      <c r="E38" s="6"/>
      <c r="F38" s="6"/>
      <c r="G38" s="6"/>
    </row>
    <row r="39" spans="1:7" ht="12.75">
      <c r="A39" s="162" t="s">
        <v>300</v>
      </c>
      <c r="B39" s="343" t="s">
        <v>278</v>
      </c>
      <c r="C39" s="344"/>
      <c r="D39" s="343" t="s">
        <v>301</v>
      </c>
      <c r="E39" s="344"/>
      <c r="F39" s="224" t="s">
        <v>302</v>
      </c>
      <c r="G39" s="226"/>
    </row>
    <row r="40" spans="1:7" ht="12.75">
      <c r="A40" s="193" t="s">
        <v>303</v>
      </c>
      <c r="B40" s="345"/>
      <c r="C40" s="346"/>
      <c r="D40" s="345"/>
      <c r="E40" s="346"/>
      <c r="F40" s="201" t="s">
        <v>304</v>
      </c>
      <c r="G40" s="201" t="s">
        <v>305</v>
      </c>
    </row>
    <row r="41" spans="1:7" ht="12.75">
      <c r="A41" s="125" t="s">
        <v>286</v>
      </c>
      <c r="B41" s="125" t="s">
        <v>284</v>
      </c>
      <c r="C41" s="130" t="s">
        <v>313</v>
      </c>
      <c r="D41" s="347">
        <f>G8+G16+G23</f>
        <v>9872.36</v>
      </c>
      <c r="E41" s="348"/>
      <c r="F41" s="32">
        <v>9872.36</v>
      </c>
      <c r="G41" s="32"/>
    </row>
    <row r="42" spans="1:7" ht="12.75">
      <c r="A42" s="125" t="s">
        <v>287</v>
      </c>
      <c r="B42" s="125" t="s">
        <v>288</v>
      </c>
      <c r="C42" s="126" t="s">
        <v>289</v>
      </c>
      <c r="D42" s="347">
        <f>G10+G17+G31+G36</f>
        <v>13914.64</v>
      </c>
      <c r="E42" s="348"/>
      <c r="F42" s="32">
        <v>13914.64</v>
      </c>
      <c r="G42" s="32"/>
    </row>
    <row r="43" spans="1:7" ht="12.75">
      <c r="A43" s="125" t="s">
        <v>290</v>
      </c>
      <c r="B43" s="125" t="s">
        <v>297</v>
      </c>
      <c r="C43" s="126" t="s">
        <v>298</v>
      </c>
      <c r="D43" s="347">
        <f>G32</f>
        <v>397.52</v>
      </c>
      <c r="E43" s="348"/>
      <c r="F43" s="32">
        <v>397.52</v>
      </c>
      <c r="G43" s="32"/>
    </row>
    <row r="44" spans="1:7" ht="12.75">
      <c r="A44" s="125" t="s">
        <v>291</v>
      </c>
      <c r="B44" s="125" t="s">
        <v>310</v>
      </c>
      <c r="C44" s="126" t="s">
        <v>314</v>
      </c>
      <c r="D44" s="347">
        <f>G19</f>
        <v>5438.69</v>
      </c>
      <c r="E44" s="351"/>
      <c r="F44" s="32">
        <v>5438.69</v>
      </c>
      <c r="G44" s="32"/>
    </row>
    <row r="45" spans="1:7" ht="12.75">
      <c r="A45" s="125" t="s">
        <v>292</v>
      </c>
      <c r="B45" s="125" t="s">
        <v>338</v>
      </c>
      <c r="C45" s="126" t="s">
        <v>339</v>
      </c>
      <c r="D45" s="347">
        <f>G11</f>
        <v>1145.38</v>
      </c>
      <c r="E45" s="348"/>
      <c r="F45" s="32">
        <v>1145.38</v>
      </c>
      <c r="G45" s="32"/>
    </row>
    <row r="46" spans="1:7" ht="12.75">
      <c r="A46" s="125" t="s">
        <v>293</v>
      </c>
      <c r="B46" s="125" t="s">
        <v>340</v>
      </c>
      <c r="C46" s="126" t="s">
        <v>341</v>
      </c>
      <c r="D46" s="347">
        <f>G12+G18</f>
        <v>496.28999999999996</v>
      </c>
      <c r="E46" s="348"/>
      <c r="F46" s="32">
        <v>496.28999999999996</v>
      </c>
      <c r="G46" s="32"/>
    </row>
    <row r="47" spans="1:7" ht="12.75">
      <c r="A47" s="125" t="s">
        <v>294</v>
      </c>
      <c r="B47" s="125" t="s">
        <v>345</v>
      </c>
      <c r="C47" s="126" t="s">
        <v>346</v>
      </c>
      <c r="D47" s="347">
        <f>G33</f>
        <v>387.52</v>
      </c>
      <c r="E47" s="348"/>
      <c r="F47" s="32">
        <v>387.52</v>
      </c>
      <c r="G47" s="32"/>
    </row>
    <row r="48" spans="1:7" ht="12.75">
      <c r="A48" s="211" t="s">
        <v>55</v>
      </c>
      <c r="B48" s="212"/>
      <c r="C48" s="212"/>
      <c r="D48" s="349">
        <f>SUM(D41:E47)</f>
        <v>31652.4</v>
      </c>
      <c r="E48" s="350"/>
      <c r="F48" s="213">
        <f>SUM(F41:F47)</f>
        <v>31652.4</v>
      </c>
      <c r="G48" s="190">
        <f>SUM(G41:G47)</f>
        <v>0</v>
      </c>
    </row>
  </sheetData>
  <sheetProtection/>
  <mergeCells count="24">
    <mergeCell ref="D47:E47"/>
    <mergeCell ref="D48:E48"/>
    <mergeCell ref="D41:E41"/>
    <mergeCell ref="D42:E42"/>
    <mergeCell ref="D43:E43"/>
    <mergeCell ref="D44:E44"/>
    <mergeCell ref="D45:E45"/>
    <mergeCell ref="D46:E46"/>
    <mergeCell ref="A29:F29"/>
    <mergeCell ref="A30:C30"/>
    <mergeCell ref="A34:F34"/>
    <mergeCell ref="B39:C40"/>
    <mergeCell ref="D39:E40"/>
    <mergeCell ref="F39:G39"/>
    <mergeCell ref="A37:F37"/>
    <mergeCell ref="A22:C22"/>
    <mergeCell ref="A25:F25"/>
    <mergeCell ref="A26:C26"/>
    <mergeCell ref="A1:C1"/>
    <mergeCell ref="A3:G3"/>
    <mergeCell ref="A4:G4"/>
    <mergeCell ref="A14:F14"/>
    <mergeCell ref="A15:C15"/>
    <mergeCell ref="A21:F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P18" sqref="P18"/>
    </sheetView>
  </sheetViews>
  <sheetFormatPr defaultColWidth="9.140625" defaultRowHeight="12.75"/>
  <cols>
    <col min="1" max="1" width="6.140625" style="0" customWidth="1"/>
    <col min="3" max="3" width="11.140625" style="0" customWidth="1"/>
    <col min="4" max="4" width="8.00390625" style="0" customWidth="1"/>
    <col min="5" max="5" width="7.7109375" style="0" customWidth="1"/>
    <col min="6" max="7" width="7.421875" style="0" customWidth="1"/>
    <col min="10" max="10" width="4.7109375" style="0" customWidth="1"/>
    <col min="11" max="11" width="4.8515625" style="0" customWidth="1"/>
    <col min="12" max="12" width="4.57421875" style="0" customWidth="1"/>
  </cols>
  <sheetData>
    <row r="1" spans="1:3" ht="12.75">
      <c r="A1" s="233" t="s">
        <v>13</v>
      </c>
      <c r="B1" s="233"/>
      <c r="C1" s="233"/>
    </row>
    <row r="2" spans="1:8" ht="12.75">
      <c r="A2" s="233" t="s">
        <v>14</v>
      </c>
      <c r="B2" s="233"/>
      <c r="C2" s="2"/>
      <c r="D2" s="240" t="s">
        <v>96</v>
      </c>
      <c r="E2" s="240"/>
      <c r="F2" s="240"/>
      <c r="G2" s="240"/>
      <c r="H2" s="240"/>
    </row>
    <row r="3" spans="1:12" ht="12.75">
      <c r="A3" s="240" t="s">
        <v>334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</row>
    <row r="4" spans="5:12" ht="12.75">
      <c r="E4" s="264" t="s">
        <v>170</v>
      </c>
      <c r="F4" s="264"/>
      <c r="G4" s="264"/>
      <c r="I4" s="13"/>
      <c r="J4" s="265" t="s">
        <v>12</v>
      </c>
      <c r="K4" s="265"/>
      <c r="L4" s="265"/>
    </row>
    <row r="5" spans="1:12" ht="12.75">
      <c r="A5" s="251" t="s">
        <v>10</v>
      </c>
      <c r="B5" s="256" t="s">
        <v>109</v>
      </c>
      <c r="C5" s="251" t="s">
        <v>108</v>
      </c>
      <c r="D5" s="272" t="s">
        <v>171</v>
      </c>
      <c r="E5" s="272"/>
      <c r="F5" s="272"/>
      <c r="G5" s="272" t="s">
        <v>172</v>
      </c>
      <c r="H5" s="272"/>
      <c r="I5" s="272"/>
      <c r="J5" s="248" t="s">
        <v>104</v>
      </c>
      <c r="K5" s="249"/>
      <c r="L5" s="250"/>
    </row>
    <row r="6" spans="1:12" ht="12.75">
      <c r="A6" s="252"/>
      <c r="B6" s="258"/>
      <c r="C6" s="252"/>
      <c r="D6" s="184" t="s">
        <v>0</v>
      </c>
      <c r="E6" s="184" t="s">
        <v>1</v>
      </c>
      <c r="F6" s="184" t="s">
        <v>2</v>
      </c>
      <c r="G6" s="184" t="s">
        <v>3</v>
      </c>
      <c r="H6" s="184" t="s">
        <v>1</v>
      </c>
      <c r="I6" s="184" t="s">
        <v>2</v>
      </c>
      <c r="J6" s="196" t="s">
        <v>105</v>
      </c>
      <c r="K6" s="196" t="s">
        <v>106</v>
      </c>
      <c r="L6" s="196" t="s">
        <v>107</v>
      </c>
    </row>
    <row r="7" spans="1:12" ht="11.25" customHeight="1">
      <c r="A7" s="20">
        <v>1</v>
      </c>
      <c r="B7" s="21">
        <v>2</v>
      </c>
      <c r="C7" s="22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24">
        <v>11</v>
      </c>
      <c r="L7" s="24">
        <v>12</v>
      </c>
    </row>
    <row r="8" spans="1:12" ht="11.25" customHeight="1">
      <c r="A8" s="266" t="s">
        <v>149</v>
      </c>
      <c r="B8" s="269" t="s">
        <v>7</v>
      </c>
      <c r="C8" s="3" t="s">
        <v>4</v>
      </c>
      <c r="D8" s="139">
        <v>1400</v>
      </c>
      <c r="E8" s="139">
        <v>300</v>
      </c>
      <c r="F8" s="25">
        <f>D8+E8</f>
        <v>1700</v>
      </c>
      <c r="G8" s="25">
        <v>349</v>
      </c>
      <c r="H8" s="25">
        <v>32</v>
      </c>
      <c r="I8" s="25">
        <f>G8+H8</f>
        <v>381</v>
      </c>
      <c r="J8" s="25">
        <f>G8/D8*100</f>
        <v>24.928571428571427</v>
      </c>
      <c r="K8" s="25">
        <f>H8/E8*100</f>
        <v>10.666666666666668</v>
      </c>
      <c r="L8" s="25">
        <f>I8/F8*100</f>
        <v>22.411764705882355</v>
      </c>
    </row>
    <row r="9" spans="1:12" ht="9.75" customHeight="1">
      <c r="A9" s="267"/>
      <c r="B9" s="270"/>
      <c r="C9" s="3" t="s">
        <v>5</v>
      </c>
      <c r="D9" s="139">
        <v>200</v>
      </c>
      <c r="E9" s="139">
        <v>0</v>
      </c>
      <c r="F9" s="25">
        <f aca="true" t="shared" si="0" ref="F9:F16">D9+E9</f>
        <v>200</v>
      </c>
      <c r="G9" s="25">
        <v>0</v>
      </c>
      <c r="H9" s="25">
        <v>0</v>
      </c>
      <c r="I9" s="25">
        <f>G9+H9</f>
        <v>0</v>
      </c>
      <c r="J9" s="25">
        <v>0</v>
      </c>
      <c r="K9" s="25">
        <v>0</v>
      </c>
      <c r="L9" s="25">
        <v>0</v>
      </c>
    </row>
    <row r="10" spans="1:12" ht="10.5" customHeight="1">
      <c r="A10" s="267"/>
      <c r="B10" s="271"/>
      <c r="C10" s="3" t="s">
        <v>103</v>
      </c>
      <c r="D10" s="139">
        <v>0</v>
      </c>
      <c r="E10" s="139">
        <v>0</v>
      </c>
      <c r="F10" s="25">
        <f t="shared" si="0"/>
        <v>0</v>
      </c>
      <c r="G10" s="25">
        <v>0</v>
      </c>
      <c r="H10" s="25">
        <v>0</v>
      </c>
      <c r="I10" s="25">
        <f aca="true" t="shared" si="1" ref="I10:I16">G10+H10</f>
        <v>0</v>
      </c>
      <c r="J10" s="25">
        <v>0</v>
      </c>
      <c r="K10" s="25">
        <v>0</v>
      </c>
      <c r="L10" s="25">
        <v>0</v>
      </c>
    </row>
    <row r="11" spans="1:12" ht="10.5" customHeight="1">
      <c r="A11" s="267"/>
      <c r="B11" s="269" t="s">
        <v>8</v>
      </c>
      <c r="C11" s="3" t="s">
        <v>4</v>
      </c>
      <c r="D11" s="139">
        <v>0</v>
      </c>
      <c r="E11" s="139">
        <v>0</v>
      </c>
      <c r="F11" s="25">
        <f t="shared" si="0"/>
        <v>0</v>
      </c>
      <c r="G11" s="25">
        <v>0</v>
      </c>
      <c r="H11" s="25">
        <v>0</v>
      </c>
      <c r="I11" s="25">
        <f t="shared" si="1"/>
        <v>0</v>
      </c>
      <c r="J11" s="25">
        <v>0</v>
      </c>
      <c r="K11" s="25">
        <v>0</v>
      </c>
      <c r="L11" s="25">
        <v>0</v>
      </c>
    </row>
    <row r="12" spans="1:12" ht="10.5" customHeight="1">
      <c r="A12" s="267"/>
      <c r="B12" s="270"/>
      <c r="C12" s="3" t="s">
        <v>5</v>
      </c>
      <c r="D12" s="139">
        <v>0</v>
      </c>
      <c r="E12" s="139">
        <v>0</v>
      </c>
      <c r="F12" s="25">
        <f t="shared" si="0"/>
        <v>0</v>
      </c>
      <c r="G12" s="25">
        <v>0</v>
      </c>
      <c r="H12" s="25">
        <v>0</v>
      </c>
      <c r="I12" s="25">
        <f t="shared" si="1"/>
        <v>0</v>
      </c>
      <c r="J12" s="25">
        <v>0</v>
      </c>
      <c r="K12" s="25">
        <v>0</v>
      </c>
      <c r="L12" s="25">
        <v>0</v>
      </c>
    </row>
    <row r="13" spans="1:12" ht="11.25" customHeight="1">
      <c r="A13" s="267"/>
      <c r="B13" s="271"/>
      <c r="C13" s="3" t="s">
        <v>103</v>
      </c>
      <c r="D13" s="139">
        <v>0</v>
      </c>
      <c r="E13" s="139">
        <v>0</v>
      </c>
      <c r="F13" s="25">
        <f t="shared" si="0"/>
        <v>0</v>
      </c>
      <c r="G13" s="25">
        <v>0</v>
      </c>
      <c r="H13" s="25">
        <v>0</v>
      </c>
      <c r="I13" s="25">
        <f t="shared" si="1"/>
        <v>0</v>
      </c>
      <c r="J13" s="25">
        <v>0</v>
      </c>
      <c r="K13" s="25">
        <v>0</v>
      </c>
      <c r="L13" s="25">
        <v>0</v>
      </c>
    </row>
    <row r="14" spans="1:12" ht="9.75" customHeight="1">
      <c r="A14" s="267"/>
      <c r="B14" s="269" t="s">
        <v>9</v>
      </c>
      <c r="C14" s="3" t="s">
        <v>4</v>
      </c>
      <c r="D14" s="139">
        <v>0</v>
      </c>
      <c r="E14" s="139">
        <v>1000</v>
      </c>
      <c r="F14" s="25">
        <f t="shared" si="0"/>
        <v>1000</v>
      </c>
      <c r="G14" s="25">
        <v>0</v>
      </c>
      <c r="H14" s="25">
        <v>0</v>
      </c>
      <c r="I14" s="25">
        <f t="shared" si="1"/>
        <v>0</v>
      </c>
      <c r="J14" s="25">
        <v>0</v>
      </c>
      <c r="K14" s="25">
        <f>H14/E14*100</f>
        <v>0</v>
      </c>
      <c r="L14" s="25">
        <f>I14/F14*100</f>
        <v>0</v>
      </c>
    </row>
    <row r="15" spans="1:12" ht="9" customHeight="1">
      <c r="A15" s="267"/>
      <c r="B15" s="270"/>
      <c r="C15" s="3" t="s">
        <v>5</v>
      </c>
      <c r="D15" s="139">
        <v>0</v>
      </c>
      <c r="E15" s="139">
        <v>0</v>
      </c>
      <c r="F15" s="25">
        <f t="shared" si="0"/>
        <v>0</v>
      </c>
      <c r="G15" s="25">
        <v>0</v>
      </c>
      <c r="H15" s="25">
        <v>0</v>
      </c>
      <c r="I15" s="25">
        <f t="shared" si="1"/>
        <v>0</v>
      </c>
      <c r="J15" s="25">
        <v>0</v>
      </c>
      <c r="K15" s="25">
        <v>0</v>
      </c>
      <c r="L15" s="25">
        <v>0</v>
      </c>
    </row>
    <row r="16" spans="1:12" ht="9" customHeight="1">
      <c r="A16" s="268"/>
      <c r="B16" s="271"/>
      <c r="C16" s="3" t="s">
        <v>103</v>
      </c>
      <c r="D16" s="139">
        <v>0</v>
      </c>
      <c r="E16" s="139">
        <v>0</v>
      </c>
      <c r="F16" s="25">
        <f t="shared" si="0"/>
        <v>0</v>
      </c>
      <c r="G16" s="25">
        <v>0</v>
      </c>
      <c r="H16" s="25">
        <v>0</v>
      </c>
      <c r="I16" s="25">
        <f t="shared" si="1"/>
        <v>0</v>
      </c>
      <c r="J16" s="25">
        <v>0</v>
      </c>
      <c r="K16" s="25">
        <v>0</v>
      </c>
      <c r="L16" s="25">
        <v>0</v>
      </c>
    </row>
    <row r="17" spans="1:12" ht="11.25" customHeight="1">
      <c r="A17" s="273" t="s">
        <v>6</v>
      </c>
      <c r="B17" s="274"/>
      <c r="C17" s="275"/>
      <c r="D17" s="57">
        <f aca="true" t="shared" si="2" ref="D17:I17">SUM(D8:D16)</f>
        <v>1600</v>
      </c>
      <c r="E17" s="57">
        <f t="shared" si="2"/>
        <v>1300</v>
      </c>
      <c r="F17" s="57">
        <f t="shared" si="2"/>
        <v>2900</v>
      </c>
      <c r="G17" s="57">
        <f t="shared" si="2"/>
        <v>349</v>
      </c>
      <c r="H17" s="57">
        <f t="shared" si="2"/>
        <v>32</v>
      </c>
      <c r="I17" s="57">
        <f t="shared" si="2"/>
        <v>381</v>
      </c>
      <c r="J17" s="58">
        <f>G17/D17*100</f>
        <v>21.8125</v>
      </c>
      <c r="K17" s="58">
        <f>H17/E17*100</f>
        <v>2.4615384615384617</v>
      </c>
      <c r="L17" s="58">
        <f>I17/F17*100</f>
        <v>13.137931034482758</v>
      </c>
    </row>
    <row r="18" spans="1:12" ht="9.75" customHeight="1">
      <c r="A18" s="266" t="s">
        <v>150</v>
      </c>
      <c r="B18" s="276" t="s">
        <v>15</v>
      </c>
      <c r="C18" s="3" t="s">
        <v>4</v>
      </c>
      <c r="D18" s="25">
        <v>0</v>
      </c>
      <c r="E18" s="25">
        <v>0</v>
      </c>
      <c r="F18" s="25">
        <f aca="true" t="shared" si="3" ref="F18:F41">D18+E18</f>
        <v>0</v>
      </c>
      <c r="G18" s="25">
        <v>0</v>
      </c>
      <c r="H18" s="25">
        <v>0</v>
      </c>
      <c r="I18" s="25">
        <f>G18+H18</f>
        <v>0</v>
      </c>
      <c r="J18" s="25">
        <v>0</v>
      </c>
      <c r="K18" s="25">
        <v>0</v>
      </c>
      <c r="L18" s="25">
        <v>0</v>
      </c>
    </row>
    <row r="19" spans="1:12" ht="10.5" customHeight="1">
      <c r="A19" s="267"/>
      <c r="B19" s="277"/>
      <c r="C19" s="3" t="s">
        <v>5</v>
      </c>
      <c r="D19" s="25">
        <v>0</v>
      </c>
      <c r="E19" s="25">
        <v>0</v>
      </c>
      <c r="F19" s="25">
        <f t="shared" si="3"/>
        <v>0</v>
      </c>
      <c r="G19" s="25">
        <v>0</v>
      </c>
      <c r="H19" s="25">
        <v>0</v>
      </c>
      <c r="I19" s="25">
        <f aca="true" t="shared" si="4" ref="I19:I41">G19+H19</f>
        <v>0</v>
      </c>
      <c r="J19" s="25">
        <v>0</v>
      </c>
      <c r="K19" s="25">
        <v>0</v>
      </c>
      <c r="L19" s="25">
        <v>0</v>
      </c>
    </row>
    <row r="20" spans="1:12" ht="10.5" customHeight="1">
      <c r="A20" s="267"/>
      <c r="B20" s="278"/>
      <c r="C20" s="3" t="s">
        <v>103</v>
      </c>
      <c r="D20" s="25">
        <v>0</v>
      </c>
      <c r="E20" s="25">
        <v>0</v>
      </c>
      <c r="F20" s="25">
        <f t="shared" si="3"/>
        <v>0</v>
      </c>
      <c r="G20" s="25">
        <v>0</v>
      </c>
      <c r="H20" s="25">
        <v>0</v>
      </c>
      <c r="I20" s="25">
        <f t="shared" si="4"/>
        <v>0</v>
      </c>
      <c r="J20" s="25">
        <v>0</v>
      </c>
      <c r="K20" s="25">
        <v>0</v>
      </c>
      <c r="L20" s="25">
        <v>0</v>
      </c>
    </row>
    <row r="21" spans="1:12" ht="9.75" customHeight="1">
      <c r="A21" s="267"/>
      <c r="B21" s="276" t="s">
        <v>16</v>
      </c>
      <c r="C21" s="3" t="s">
        <v>4</v>
      </c>
      <c r="D21" s="25">
        <v>0</v>
      </c>
      <c r="E21" s="25">
        <v>0</v>
      </c>
      <c r="F21" s="25">
        <f t="shared" si="3"/>
        <v>0</v>
      </c>
      <c r="G21" s="25">
        <v>0</v>
      </c>
      <c r="H21" s="25">
        <v>0</v>
      </c>
      <c r="I21" s="25">
        <f t="shared" si="4"/>
        <v>0</v>
      </c>
      <c r="J21" s="25">
        <v>0</v>
      </c>
      <c r="K21" s="25">
        <v>0</v>
      </c>
      <c r="L21" s="25">
        <v>0</v>
      </c>
    </row>
    <row r="22" spans="1:12" ht="10.5" customHeight="1">
      <c r="A22" s="267"/>
      <c r="B22" s="277"/>
      <c r="C22" s="3" t="s">
        <v>5</v>
      </c>
      <c r="D22" s="25">
        <v>0</v>
      </c>
      <c r="E22" s="25">
        <v>0</v>
      </c>
      <c r="F22" s="25">
        <f t="shared" si="3"/>
        <v>0</v>
      </c>
      <c r="G22" s="25">
        <v>0</v>
      </c>
      <c r="H22" s="25">
        <v>0</v>
      </c>
      <c r="I22" s="25">
        <f t="shared" si="4"/>
        <v>0</v>
      </c>
      <c r="J22" s="25">
        <v>0</v>
      </c>
      <c r="K22" s="25">
        <v>0</v>
      </c>
      <c r="L22" s="25">
        <v>0</v>
      </c>
    </row>
    <row r="23" spans="1:12" ht="9" customHeight="1">
      <c r="A23" s="267"/>
      <c r="B23" s="278"/>
      <c r="C23" s="3" t="s">
        <v>103</v>
      </c>
      <c r="D23" s="25">
        <v>0</v>
      </c>
      <c r="E23" s="25">
        <v>0</v>
      </c>
      <c r="F23" s="25">
        <f t="shared" si="3"/>
        <v>0</v>
      </c>
      <c r="G23" s="25">
        <v>0</v>
      </c>
      <c r="H23" s="25">
        <v>0</v>
      </c>
      <c r="I23" s="25">
        <f t="shared" si="4"/>
        <v>0</v>
      </c>
      <c r="J23" s="25">
        <v>0</v>
      </c>
      <c r="K23" s="25">
        <v>0</v>
      </c>
      <c r="L23" s="25">
        <v>0</v>
      </c>
    </row>
    <row r="24" spans="1:12" ht="10.5" customHeight="1">
      <c r="A24" s="267"/>
      <c r="B24" s="276" t="s">
        <v>17</v>
      </c>
      <c r="C24" s="3" t="s">
        <v>4</v>
      </c>
      <c r="D24" s="25">
        <v>0</v>
      </c>
      <c r="E24" s="25">
        <v>0</v>
      </c>
      <c r="F24" s="25">
        <f t="shared" si="3"/>
        <v>0</v>
      </c>
      <c r="G24" s="25">
        <v>0</v>
      </c>
      <c r="H24" s="25">
        <v>0</v>
      </c>
      <c r="I24" s="25">
        <f t="shared" si="4"/>
        <v>0</v>
      </c>
      <c r="J24" s="25">
        <v>0</v>
      </c>
      <c r="K24" s="25">
        <v>0</v>
      </c>
      <c r="L24" s="25">
        <v>0</v>
      </c>
    </row>
    <row r="25" spans="1:12" ht="10.5" customHeight="1">
      <c r="A25" s="267"/>
      <c r="B25" s="277"/>
      <c r="C25" s="3" t="s">
        <v>5</v>
      </c>
      <c r="D25" s="25">
        <v>0</v>
      </c>
      <c r="E25" s="25">
        <v>0</v>
      </c>
      <c r="F25" s="25">
        <f t="shared" si="3"/>
        <v>0</v>
      </c>
      <c r="G25" s="25">
        <v>0</v>
      </c>
      <c r="H25" s="25">
        <v>0</v>
      </c>
      <c r="I25" s="25">
        <f t="shared" si="4"/>
        <v>0</v>
      </c>
      <c r="J25" s="25">
        <v>0</v>
      </c>
      <c r="K25" s="25">
        <v>0</v>
      </c>
      <c r="L25" s="25">
        <v>0</v>
      </c>
    </row>
    <row r="26" spans="1:12" ht="9.75" customHeight="1">
      <c r="A26" s="267"/>
      <c r="B26" s="278"/>
      <c r="C26" s="3" t="s">
        <v>103</v>
      </c>
      <c r="D26" s="25">
        <v>0</v>
      </c>
      <c r="E26" s="25">
        <v>0</v>
      </c>
      <c r="F26" s="25">
        <f t="shared" si="3"/>
        <v>0</v>
      </c>
      <c r="G26" s="25">
        <v>0</v>
      </c>
      <c r="H26" s="25">
        <v>0</v>
      </c>
      <c r="I26" s="25">
        <f t="shared" si="4"/>
        <v>0</v>
      </c>
      <c r="J26" s="25">
        <v>0</v>
      </c>
      <c r="K26" s="25">
        <v>0</v>
      </c>
      <c r="L26" s="25">
        <v>0</v>
      </c>
    </row>
    <row r="27" spans="1:12" ht="11.25" customHeight="1">
      <c r="A27" s="267"/>
      <c r="B27" s="276" t="s">
        <v>18</v>
      </c>
      <c r="C27" s="3" t="s">
        <v>4</v>
      </c>
      <c r="D27" s="96">
        <v>0</v>
      </c>
      <c r="E27" s="96">
        <v>0</v>
      </c>
      <c r="F27" s="25">
        <f t="shared" si="3"/>
        <v>0</v>
      </c>
      <c r="G27" s="25">
        <v>0</v>
      </c>
      <c r="H27" s="25">
        <v>0</v>
      </c>
      <c r="I27" s="25">
        <f t="shared" si="4"/>
        <v>0</v>
      </c>
      <c r="J27" s="25">
        <v>0</v>
      </c>
      <c r="K27" s="25">
        <v>0</v>
      </c>
      <c r="L27" s="25">
        <v>0</v>
      </c>
    </row>
    <row r="28" spans="1:12" ht="11.25" customHeight="1">
      <c r="A28" s="267"/>
      <c r="B28" s="277"/>
      <c r="C28" s="3" t="s">
        <v>5</v>
      </c>
      <c r="D28" s="25">
        <v>0</v>
      </c>
      <c r="E28" s="25">
        <v>0</v>
      </c>
      <c r="F28" s="25">
        <f t="shared" si="3"/>
        <v>0</v>
      </c>
      <c r="G28" s="25">
        <v>0</v>
      </c>
      <c r="H28" s="25">
        <v>0</v>
      </c>
      <c r="I28" s="25">
        <f t="shared" si="4"/>
        <v>0</v>
      </c>
      <c r="J28" s="25">
        <v>0</v>
      </c>
      <c r="K28" s="25">
        <v>0</v>
      </c>
      <c r="L28" s="25">
        <v>0</v>
      </c>
    </row>
    <row r="29" spans="1:12" ht="10.5" customHeight="1">
      <c r="A29" s="267"/>
      <c r="B29" s="278"/>
      <c r="C29" s="3" t="s">
        <v>103</v>
      </c>
      <c r="D29" s="25">
        <v>0</v>
      </c>
      <c r="E29" s="25">
        <v>0</v>
      </c>
      <c r="F29" s="25">
        <f t="shared" si="3"/>
        <v>0</v>
      </c>
      <c r="G29" s="25">
        <v>0</v>
      </c>
      <c r="H29" s="25">
        <v>0</v>
      </c>
      <c r="I29" s="25">
        <f t="shared" si="4"/>
        <v>0</v>
      </c>
      <c r="J29" s="25">
        <v>0</v>
      </c>
      <c r="K29" s="25">
        <v>0</v>
      </c>
      <c r="L29" s="25">
        <v>0</v>
      </c>
    </row>
    <row r="30" spans="1:12" ht="10.5" customHeight="1">
      <c r="A30" s="267"/>
      <c r="B30" s="269" t="s">
        <v>19</v>
      </c>
      <c r="C30" s="3" t="s">
        <v>4</v>
      </c>
      <c r="D30" s="25">
        <v>0</v>
      </c>
      <c r="E30" s="25">
        <v>0</v>
      </c>
      <c r="F30" s="25">
        <f t="shared" si="3"/>
        <v>0</v>
      </c>
      <c r="G30" s="25">
        <v>0</v>
      </c>
      <c r="H30" s="25">
        <v>0</v>
      </c>
      <c r="I30" s="25">
        <f t="shared" si="4"/>
        <v>0</v>
      </c>
      <c r="J30" s="25">
        <v>0</v>
      </c>
      <c r="K30" s="25">
        <v>0</v>
      </c>
      <c r="L30" s="25">
        <v>0</v>
      </c>
    </row>
    <row r="31" spans="1:12" ht="10.5" customHeight="1">
      <c r="A31" s="267"/>
      <c r="B31" s="270"/>
      <c r="C31" s="3" t="s">
        <v>5</v>
      </c>
      <c r="D31" s="25">
        <v>0</v>
      </c>
      <c r="E31" s="25">
        <v>0</v>
      </c>
      <c r="F31" s="25">
        <f t="shared" si="3"/>
        <v>0</v>
      </c>
      <c r="G31" s="25">
        <v>0</v>
      </c>
      <c r="H31" s="25">
        <v>0</v>
      </c>
      <c r="I31" s="25">
        <f t="shared" si="4"/>
        <v>0</v>
      </c>
      <c r="J31" s="25">
        <v>0</v>
      </c>
      <c r="K31" s="25">
        <v>0</v>
      </c>
      <c r="L31" s="25">
        <v>0</v>
      </c>
    </row>
    <row r="32" spans="1:12" ht="10.5" customHeight="1">
      <c r="A32" s="267"/>
      <c r="B32" s="271"/>
      <c r="C32" s="3" t="s">
        <v>103</v>
      </c>
      <c r="D32" s="25">
        <v>0</v>
      </c>
      <c r="E32" s="25">
        <v>0</v>
      </c>
      <c r="F32" s="25">
        <f t="shared" si="3"/>
        <v>0</v>
      </c>
      <c r="G32" s="25">
        <v>0</v>
      </c>
      <c r="H32" s="25">
        <v>0</v>
      </c>
      <c r="I32" s="25">
        <f t="shared" si="4"/>
        <v>0</v>
      </c>
      <c r="J32" s="25">
        <v>0</v>
      </c>
      <c r="K32" s="25">
        <v>0</v>
      </c>
      <c r="L32" s="25">
        <v>0</v>
      </c>
    </row>
    <row r="33" spans="1:12" ht="9.75" customHeight="1">
      <c r="A33" s="267"/>
      <c r="B33" s="269" t="s">
        <v>20</v>
      </c>
      <c r="C33" s="3" t="s">
        <v>4</v>
      </c>
      <c r="D33" s="25">
        <v>0</v>
      </c>
      <c r="E33" s="25">
        <v>0</v>
      </c>
      <c r="F33" s="25">
        <f t="shared" si="3"/>
        <v>0</v>
      </c>
      <c r="G33" s="25">
        <v>0</v>
      </c>
      <c r="H33" s="25">
        <v>0</v>
      </c>
      <c r="I33" s="25">
        <f t="shared" si="4"/>
        <v>0</v>
      </c>
      <c r="J33" s="25">
        <v>0</v>
      </c>
      <c r="K33" s="25">
        <v>0</v>
      </c>
      <c r="L33" s="25">
        <v>0</v>
      </c>
    </row>
    <row r="34" spans="1:12" ht="10.5" customHeight="1">
      <c r="A34" s="267"/>
      <c r="B34" s="270"/>
      <c r="C34" s="3" t="s">
        <v>5</v>
      </c>
      <c r="D34" s="25">
        <v>0</v>
      </c>
      <c r="E34" s="25">
        <v>0</v>
      </c>
      <c r="F34" s="25">
        <f t="shared" si="3"/>
        <v>0</v>
      </c>
      <c r="G34" s="25">
        <v>0</v>
      </c>
      <c r="H34" s="25">
        <v>0</v>
      </c>
      <c r="I34" s="25">
        <f t="shared" si="4"/>
        <v>0</v>
      </c>
      <c r="J34" s="25">
        <v>0</v>
      </c>
      <c r="K34" s="25">
        <v>0</v>
      </c>
      <c r="L34" s="25">
        <v>0</v>
      </c>
    </row>
    <row r="35" spans="1:12" ht="9.75" customHeight="1">
      <c r="A35" s="267"/>
      <c r="B35" s="271"/>
      <c r="C35" s="3" t="s">
        <v>103</v>
      </c>
      <c r="D35" s="25">
        <v>0</v>
      </c>
      <c r="E35" s="25">
        <v>0</v>
      </c>
      <c r="F35" s="25">
        <f t="shared" si="3"/>
        <v>0</v>
      </c>
      <c r="G35" s="25">
        <v>0</v>
      </c>
      <c r="H35" s="25">
        <v>0</v>
      </c>
      <c r="I35" s="25">
        <f t="shared" si="4"/>
        <v>0</v>
      </c>
      <c r="J35" s="25">
        <v>0</v>
      </c>
      <c r="K35" s="25">
        <v>0</v>
      </c>
      <c r="L35" s="25">
        <v>0</v>
      </c>
    </row>
    <row r="36" spans="1:12" ht="9" customHeight="1">
      <c r="A36" s="267"/>
      <c r="B36" s="276" t="s">
        <v>21</v>
      </c>
      <c r="C36" s="3" t="s">
        <v>4</v>
      </c>
      <c r="D36" s="25">
        <v>0</v>
      </c>
      <c r="E36" s="25">
        <v>0</v>
      </c>
      <c r="F36" s="25">
        <f>D36+E36</f>
        <v>0</v>
      </c>
      <c r="G36" s="25">
        <v>0</v>
      </c>
      <c r="H36" s="25">
        <v>0</v>
      </c>
      <c r="I36" s="25">
        <f>G36+H36</f>
        <v>0</v>
      </c>
      <c r="J36" s="25">
        <v>0</v>
      </c>
      <c r="K36" s="25">
        <v>0</v>
      </c>
      <c r="L36" s="25">
        <v>0</v>
      </c>
    </row>
    <row r="37" spans="1:12" ht="12.75">
      <c r="A37" s="267"/>
      <c r="B37" s="277"/>
      <c r="C37" s="3" t="s">
        <v>5</v>
      </c>
      <c r="D37" s="25">
        <v>0</v>
      </c>
      <c r="E37" s="25">
        <v>0</v>
      </c>
      <c r="F37" s="25">
        <f>D37+E37</f>
        <v>0</v>
      </c>
      <c r="G37" s="25">
        <v>0</v>
      </c>
      <c r="H37" s="25">
        <v>0</v>
      </c>
      <c r="I37" s="25">
        <f>G37+H37</f>
        <v>0</v>
      </c>
      <c r="J37" s="25">
        <v>0</v>
      </c>
      <c r="K37" s="25">
        <v>0</v>
      </c>
      <c r="L37" s="25">
        <v>0</v>
      </c>
    </row>
    <row r="38" spans="1:12" ht="10.5" customHeight="1">
      <c r="A38" s="267"/>
      <c r="B38" s="278"/>
      <c r="C38" s="3" t="s">
        <v>103</v>
      </c>
      <c r="D38" s="25">
        <v>0</v>
      </c>
      <c r="E38" s="25">
        <v>0</v>
      </c>
      <c r="F38" s="25">
        <f>D38+E38</f>
        <v>0</v>
      </c>
      <c r="G38" s="25">
        <v>0</v>
      </c>
      <c r="H38" s="25">
        <v>0</v>
      </c>
      <c r="I38" s="25">
        <f>G38+H38</f>
        <v>0</v>
      </c>
      <c r="J38" s="25">
        <v>0</v>
      </c>
      <c r="K38" s="25">
        <v>0</v>
      </c>
      <c r="L38" s="25">
        <v>0</v>
      </c>
    </row>
    <row r="39" spans="1:12" ht="11.25" customHeight="1">
      <c r="A39" s="267"/>
      <c r="B39" s="276" t="s">
        <v>273</v>
      </c>
      <c r="C39" s="3" t="s">
        <v>4</v>
      </c>
      <c r="D39" s="25">
        <v>0</v>
      </c>
      <c r="E39" s="25">
        <v>0</v>
      </c>
      <c r="F39" s="25">
        <f t="shared" si="3"/>
        <v>0</v>
      </c>
      <c r="G39" s="25">
        <v>0</v>
      </c>
      <c r="H39" s="25">
        <v>0</v>
      </c>
      <c r="I39" s="25">
        <f t="shared" si="4"/>
        <v>0</v>
      </c>
      <c r="J39" s="25">
        <v>0</v>
      </c>
      <c r="K39" s="25">
        <v>0</v>
      </c>
      <c r="L39" s="25">
        <v>0</v>
      </c>
    </row>
    <row r="40" spans="1:12" ht="9.75" customHeight="1">
      <c r="A40" s="267"/>
      <c r="B40" s="277"/>
      <c r="C40" s="3" t="s">
        <v>5</v>
      </c>
      <c r="D40" s="25">
        <v>0</v>
      </c>
      <c r="E40" s="25">
        <v>0</v>
      </c>
      <c r="F40" s="25">
        <f t="shared" si="3"/>
        <v>0</v>
      </c>
      <c r="G40" s="25">
        <v>0</v>
      </c>
      <c r="H40" s="25">
        <v>0</v>
      </c>
      <c r="I40" s="25">
        <f t="shared" si="4"/>
        <v>0</v>
      </c>
      <c r="J40" s="25">
        <v>0</v>
      </c>
      <c r="K40" s="25">
        <v>0</v>
      </c>
      <c r="L40" s="25">
        <v>0</v>
      </c>
    </row>
    <row r="41" spans="1:12" ht="10.5" customHeight="1">
      <c r="A41" s="268"/>
      <c r="B41" s="278"/>
      <c r="C41" s="3" t="s">
        <v>103</v>
      </c>
      <c r="D41" s="25">
        <v>0</v>
      </c>
      <c r="E41" s="25">
        <v>0</v>
      </c>
      <c r="F41" s="25">
        <f t="shared" si="3"/>
        <v>0</v>
      </c>
      <c r="G41" s="25">
        <v>0</v>
      </c>
      <c r="H41" s="25">
        <v>0</v>
      </c>
      <c r="I41" s="25">
        <f t="shared" si="4"/>
        <v>0</v>
      </c>
      <c r="J41" s="25">
        <v>0</v>
      </c>
      <c r="K41" s="25">
        <v>0</v>
      </c>
      <c r="L41" s="25">
        <v>0</v>
      </c>
    </row>
    <row r="42" spans="1:12" ht="10.5" customHeight="1">
      <c r="A42" s="273" t="s">
        <v>6</v>
      </c>
      <c r="B42" s="274"/>
      <c r="C42" s="275"/>
      <c r="D42" s="57">
        <f aca="true" t="shared" si="5" ref="D42:I42">SUM(D18:D41)</f>
        <v>0</v>
      </c>
      <c r="E42" s="57">
        <f t="shared" si="5"/>
        <v>0</v>
      </c>
      <c r="F42" s="57">
        <f t="shared" si="5"/>
        <v>0</v>
      </c>
      <c r="G42" s="57">
        <f t="shared" si="5"/>
        <v>0</v>
      </c>
      <c r="H42" s="57">
        <f t="shared" si="5"/>
        <v>0</v>
      </c>
      <c r="I42" s="57">
        <f t="shared" si="5"/>
        <v>0</v>
      </c>
      <c r="J42" s="58">
        <v>0</v>
      </c>
      <c r="K42" s="58">
        <v>0</v>
      </c>
      <c r="L42" s="58">
        <v>0</v>
      </c>
    </row>
    <row r="43" spans="1:12" ht="10.5" customHeight="1">
      <c r="A43" s="266" t="s">
        <v>151</v>
      </c>
      <c r="B43" s="276" t="s">
        <v>22</v>
      </c>
      <c r="C43" s="3" t="s">
        <v>4</v>
      </c>
      <c r="D43" s="96">
        <v>0</v>
      </c>
      <c r="E43" s="96">
        <v>0</v>
      </c>
      <c r="F43" s="25">
        <f aca="true" t="shared" si="6" ref="F43:F54">D43+E43</f>
        <v>0</v>
      </c>
      <c r="G43" s="25">
        <v>0</v>
      </c>
      <c r="H43" s="25">
        <v>0</v>
      </c>
      <c r="I43" s="25">
        <f aca="true" t="shared" si="7" ref="I43:I54">G43+H43</f>
        <v>0</v>
      </c>
      <c r="J43" s="25">
        <v>0</v>
      </c>
      <c r="K43" s="25">
        <v>0</v>
      </c>
      <c r="L43" s="25">
        <v>0</v>
      </c>
    </row>
    <row r="44" spans="1:12" ht="9" customHeight="1">
      <c r="A44" s="267"/>
      <c r="B44" s="277"/>
      <c r="C44" s="3" t="s">
        <v>5</v>
      </c>
      <c r="D44" s="96">
        <v>0</v>
      </c>
      <c r="E44" s="96">
        <v>0</v>
      </c>
      <c r="F44" s="25">
        <f t="shared" si="6"/>
        <v>0</v>
      </c>
      <c r="G44" s="25">
        <v>0</v>
      </c>
      <c r="H44" s="25">
        <v>0</v>
      </c>
      <c r="I44" s="25">
        <f t="shared" si="7"/>
        <v>0</v>
      </c>
      <c r="J44" s="25">
        <v>0</v>
      </c>
      <c r="K44" s="25">
        <v>0</v>
      </c>
      <c r="L44" s="25">
        <v>0</v>
      </c>
    </row>
    <row r="45" spans="1:12" ht="10.5" customHeight="1">
      <c r="A45" s="267"/>
      <c r="B45" s="278"/>
      <c r="C45" s="3" t="s">
        <v>103</v>
      </c>
      <c r="D45" s="96">
        <v>0</v>
      </c>
      <c r="E45" s="96">
        <v>0</v>
      </c>
      <c r="F45" s="25">
        <f t="shared" si="6"/>
        <v>0</v>
      </c>
      <c r="G45" s="25">
        <v>0</v>
      </c>
      <c r="H45" s="25">
        <v>0</v>
      </c>
      <c r="I45" s="25">
        <f t="shared" si="7"/>
        <v>0</v>
      </c>
      <c r="J45" s="25">
        <v>0</v>
      </c>
      <c r="K45" s="25">
        <v>0</v>
      </c>
      <c r="L45" s="25">
        <v>0</v>
      </c>
    </row>
    <row r="46" spans="1:12" ht="9.75" customHeight="1">
      <c r="A46" s="267"/>
      <c r="B46" s="276" t="s">
        <v>23</v>
      </c>
      <c r="C46" s="3" t="s">
        <v>4</v>
      </c>
      <c r="D46" s="96">
        <v>0</v>
      </c>
      <c r="E46" s="96">
        <v>0</v>
      </c>
      <c r="F46" s="25">
        <f t="shared" si="6"/>
        <v>0</v>
      </c>
      <c r="G46" s="25">
        <v>0</v>
      </c>
      <c r="H46" s="25">
        <v>0</v>
      </c>
      <c r="I46" s="25">
        <f t="shared" si="7"/>
        <v>0</v>
      </c>
      <c r="J46" s="25">
        <v>0</v>
      </c>
      <c r="K46" s="25">
        <v>0</v>
      </c>
      <c r="L46" s="25">
        <v>0</v>
      </c>
    </row>
    <row r="47" spans="1:12" ht="11.25" customHeight="1">
      <c r="A47" s="267"/>
      <c r="B47" s="277"/>
      <c r="C47" s="3" t="s">
        <v>5</v>
      </c>
      <c r="D47" s="96">
        <v>0</v>
      </c>
      <c r="E47" s="96">
        <v>0</v>
      </c>
      <c r="F47" s="25">
        <f t="shared" si="6"/>
        <v>0</v>
      </c>
      <c r="G47" s="25">
        <v>0</v>
      </c>
      <c r="H47" s="25">
        <v>0</v>
      </c>
      <c r="I47" s="25">
        <f t="shared" si="7"/>
        <v>0</v>
      </c>
      <c r="J47" s="25">
        <v>0</v>
      </c>
      <c r="K47" s="25">
        <v>0</v>
      </c>
      <c r="L47" s="25">
        <v>0</v>
      </c>
    </row>
    <row r="48" spans="1:12" ht="11.25" customHeight="1">
      <c r="A48" s="267"/>
      <c r="B48" s="278"/>
      <c r="C48" s="3" t="s">
        <v>103</v>
      </c>
      <c r="D48" s="96">
        <v>0</v>
      </c>
      <c r="E48" s="96">
        <v>0</v>
      </c>
      <c r="F48" s="25">
        <f t="shared" si="6"/>
        <v>0</v>
      </c>
      <c r="G48" s="25">
        <v>0</v>
      </c>
      <c r="H48" s="25">
        <v>0</v>
      </c>
      <c r="I48" s="25">
        <f t="shared" si="7"/>
        <v>0</v>
      </c>
      <c r="J48" s="25">
        <v>0</v>
      </c>
      <c r="K48" s="25">
        <v>0</v>
      </c>
      <c r="L48" s="25">
        <v>0</v>
      </c>
    </row>
    <row r="49" spans="1:12" ht="9" customHeight="1">
      <c r="A49" s="267"/>
      <c r="B49" s="276" t="s">
        <v>24</v>
      </c>
      <c r="C49" s="3" t="s">
        <v>4</v>
      </c>
      <c r="D49" s="96">
        <v>0</v>
      </c>
      <c r="E49" s="96">
        <v>0</v>
      </c>
      <c r="F49" s="25">
        <f t="shared" si="6"/>
        <v>0</v>
      </c>
      <c r="G49" s="25">
        <v>0</v>
      </c>
      <c r="H49" s="25">
        <v>0</v>
      </c>
      <c r="I49" s="25">
        <f t="shared" si="7"/>
        <v>0</v>
      </c>
      <c r="J49" s="25">
        <v>0</v>
      </c>
      <c r="K49" s="25">
        <v>0</v>
      </c>
      <c r="L49" s="25">
        <v>0</v>
      </c>
    </row>
    <row r="50" spans="1:12" ht="9.75" customHeight="1">
      <c r="A50" s="267"/>
      <c r="B50" s="277"/>
      <c r="C50" s="3" t="s">
        <v>5</v>
      </c>
      <c r="D50" s="96">
        <v>0</v>
      </c>
      <c r="E50" s="96">
        <v>0</v>
      </c>
      <c r="F50" s="25">
        <f t="shared" si="6"/>
        <v>0</v>
      </c>
      <c r="G50" s="25">
        <v>0</v>
      </c>
      <c r="H50" s="25">
        <v>0</v>
      </c>
      <c r="I50" s="25">
        <f t="shared" si="7"/>
        <v>0</v>
      </c>
      <c r="J50" s="25">
        <v>0</v>
      </c>
      <c r="K50" s="25">
        <v>0</v>
      </c>
      <c r="L50" s="25">
        <v>0</v>
      </c>
    </row>
    <row r="51" spans="1:12" ht="11.25" customHeight="1">
      <c r="A51" s="267"/>
      <c r="B51" s="278"/>
      <c r="C51" s="3" t="s">
        <v>103</v>
      </c>
      <c r="D51" s="96">
        <v>0</v>
      </c>
      <c r="E51" s="96">
        <v>0</v>
      </c>
      <c r="F51" s="25">
        <f t="shared" si="6"/>
        <v>0</v>
      </c>
      <c r="G51" s="25">
        <v>0</v>
      </c>
      <c r="H51" s="25">
        <v>0</v>
      </c>
      <c r="I51" s="25">
        <f t="shared" si="7"/>
        <v>0</v>
      </c>
      <c r="J51" s="25">
        <v>0</v>
      </c>
      <c r="K51" s="25">
        <v>0</v>
      </c>
      <c r="L51" s="25">
        <v>0</v>
      </c>
    </row>
    <row r="52" spans="1:12" ht="11.25" customHeight="1">
      <c r="A52" s="267"/>
      <c r="B52" s="276" t="s">
        <v>25</v>
      </c>
      <c r="C52" s="3" t="s">
        <v>4</v>
      </c>
      <c r="D52" s="96">
        <v>0</v>
      </c>
      <c r="E52" s="96">
        <v>0</v>
      </c>
      <c r="F52" s="25">
        <f t="shared" si="6"/>
        <v>0</v>
      </c>
      <c r="G52" s="25">
        <v>0</v>
      </c>
      <c r="H52" s="25">
        <v>0</v>
      </c>
      <c r="I52" s="25">
        <f t="shared" si="7"/>
        <v>0</v>
      </c>
      <c r="J52" s="25">
        <v>0</v>
      </c>
      <c r="K52" s="25">
        <v>0</v>
      </c>
      <c r="L52" s="25">
        <v>0</v>
      </c>
    </row>
    <row r="53" spans="1:12" ht="10.5" customHeight="1">
      <c r="A53" s="267"/>
      <c r="B53" s="277"/>
      <c r="C53" s="3" t="s">
        <v>5</v>
      </c>
      <c r="D53" s="96">
        <v>0</v>
      </c>
      <c r="E53" s="96">
        <v>0</v>
      </c>
      <c r="F53" s="25">
        <f t="shared" si="6"/>
        <v>0</v>
      </c>
      <c r="G53" s="25">
        <v>0</v>
      </c>
      <c r="H53" s="25">
        <v>0</v>
      </c>
      <c r="I53" s="25">
        <f t="shared" si="7"/>
        <v>0</v>
      </c>
      <c r="J53" s="25">
        <v>0</v>
      </c>
      <c r="K53" s="25">
        <v>0</v>
      </c>
      <c r="L53" s="25">
        <v>0</v>
      </c>
    </row>
    <row r="54" spans="1:12" ht="10.5" customHeight="1">
      <c r="A54" s="268"/>
      <c r="B54" s="278"/>
      <c r="C54" s="3" t="s">
        <v>103</v>
      </c>
      <c r="D54" s="96">
        <v>0</v>
      </c>
      <c r="E54" s="96">
        <v>0</v>
      </c>
      <c r="F54" s="25">
        <f t="shared" si="6"/>
        <v>0</v>
      </c>
      <c r="G54" s="25">
        <v>0</v>
      </c>
      <c r="H54" s="25">
        <v>0</v>
      </c>
      <c r="I54" s="25">
        <f t="shared" si="7"/>
        <v>0</v>
      </c>
      <c r="J54" s="25">
        <v>0</v>
      </c>
      <c r="K54" s="25">
        <v>0</v>
      </c>
      <c r="L54" s="25">
        <v>0</v>
      </c>
    </row>
    <row r="55" spans="1:12" ht="9" customHeight="1">
      <c r="A55" s="273" t="s">
        <v>6</v>
      </c>
      <c r="B55" s="274"/>
      <c r="C55" s="275"/>
      <c r="D55" s="57">
        <f aca="true" t="shared" si="8" ref="D55:I55">SUM(D43:D54)</f>
        <v>0</v>
      </c>
      <c r="E55" s="57">
        <f t="shared" si="8"/>
        <v>0</v>
      </c>
      <c r="F55" s="57">
        <f t="shared" si="8"/>
        <v>0</v>
      </c>
      <c r="G55" s="57">
        <f t="shared" si="8"/>
        <v>0</v>
      </c>
      <c r="H55" s="57">
        <f t="shared" si="8"/>
        <v>0</v>
      </c>
      <c r="I55" s="57">
        <f t="shared" si="8"/>
        <v>0</v>
      </c>
      <c r="J55" s="58">
        <v>0</v>
      </c>
      <c r="K55" s="58">
        <v>0</v>
      </c>
      <c r="L55" s="58">
        <v>0</v>
      </c>
    </row>
    <row r="56" spans="1:12" ht="12.75">
      <c r="A56" s="266" t="s">
        <v>152</v>
      </c>
      <c r="B56" s="276" t="s">
        <v>26</v>
      </c>
      <c r="C56" s="3" t="s">
        <v>4</v>
      </c>
      <c r="D56" s="139">
        <v>0</v>
      </c>
      <c r="E56" s="139">
        <v>0</v>
      </c>
      <c r="F56" s="25">
        <f aca="true" t="shared" si="9" ref="F56:F61">D56+E56</f>
        <v>0</v>
      </c>
      <c r="G56" s="25">
        <v>0</v>
      </c>
      <c r="H56" s="25">
        <v>0</v>
      </c>
      <c r="I56" s="25">
        <f aca="true" t="shared" si="10" ref="I56:I61">G56+H56</f>
        <v>0</v>
      </c>
      <c r="J56" s="25">
        <v>0</v>
      </c>
      <c r="K56" s="25">
        <v>0</v>
      </c>
      <c r="L56" s="25">
        <v>0</v>
      </c>
    </row>
    <row r="57" spans="1:12" ht="12.75">
      <c r="A57" s="267"/>
      <c r="B57" s="277"/>
      <c r="C57" s="3" t="s">
        <v>5</v>
      </c>
      <c r="D57" s="139">
        <v>0</v>
      </c>
      <c r="E57" s="139">
        <v>0</v>
      </c>
      <c r="F57" s="25">
        <f t="shared" si="9"/>
        <v>0</v>
      </c>
      <c r="G57" s="25">
        <v>0</v>
      </c>
      <c r="H57" s="25">
        <v>0</v>
      </c>
      <c r="I57" s="25">
        <f t="shared" si="10"/>
        <v>0</v>
      </c>
      <c r="J57" s="25">
        <v>0</v>
      </c>
      <c r="K57" s="25">
        <v>0</v>
      </c>
      <c r="L57" s="25">
        <v>0</v>
      </c>
    </row>
    <row r="58" spans="1:12" ht="12.75">
      <c r="A58" s="267"/>
      <c r="B58" s="278"/>
      <c r="C58" s="3" t="s">
        <v>103</v>
      </c>
      <c r="D58" s="139">
        <v>0</v>
      </c>
      <c r="E58" s="139">
        <v>0</v>
      </c>
      <c r="F58" s="25">
        <f t="shared" si="9"/>
        <v>0</v>
      </c>
      <c r="G58" s="25">
        <v>0</v>
      </c>
      <c r="H58" s="25">
        <v>0</v>
      </c>
      <c r="I58" s="25">
        <f t="shared" si="10"/>
        <v>0</v>
      </c>
      <c r="J58" s="25">
        <v>0</v>
      </c>
      <c r="K58" s="25">
        <v>0</v>
      </c>
      <c r="L58" s="25">
        <v>0</v>
      </c>
    </row>
    <row r="59" spans="1:12" ht="12.75">
      <c r="A59" s="267"/>
      <c r="B59" s="276" t="s">
        <v>27</v>
      </c>
      <c r="C59" s="3" t="s">
        <v>4</v>
      </c>
      <c r="D59" s="139">
        <v>0</v>
      </c>
      <c r="E59" s="139">
        <v>0</v>
      </c>
      <c r="F59" s="25">
        <f t="shared" si="9"/>
        <v>0</v>
      </c>
      <c r="G59" s="25">
        <v>0</v>
      </c>
      <c r="H59" s="25">
        <v>0</v>
      </c>
      <c r="I59" s="25">
        <f t="shared" si="10"/>
        <v>0</v>
      </c>
      <c r="J59" s="25">
        <v>0</v>
      </c>
      <c r="K59" s="25">
        <v>0</v>
      </c>
      <c r="L59" s="25">
        <v>0</v>
      </c>
    </row>
    <row r="60" spans="1:12" ht="12.75">
      <c r="A60" s="267"/>
      <c r="B60" s="277"/>
      <c r="C60" s="3" t="s">
        <v>5</v>
      </c>
      <c r="D60" s="139">
        <v>0</v>
      </c>
      <c r="E60" s="139">
        <v>0</v>
      </c>
      <c r="F60" s="25">
        <f t="shared" si="9"/>
        <v>0</v>
      </c>
      <c r="G60" s="25">
        <v>0</v>
      </c>
      <c r="H60" s="25">
        <v>0</v>
      </c>
      <c r="I60" s="25">
        <f t="shared" si="10"/>
        <v>0</v>
      </c>
      <c r="J60" s="25">
        <v>0</v>
      </c>
      <c r="K60" s="25">
        <v>0</v>
      </c>
      <c r="L60" s="25">
        <v>0</v>
      </c>
    </row>
    <row r="61" spans="1:12" ht="12.75">
      <c r="A61" s="268"/>
      <c r="B61" s="278"/>
      <c r="C61" s="3" t="s">
        <v>103</v>
      </c>
      <c r="D61" s="139">
        <v>0</v>
      </c>
      <c r="E61" s="139">
        <v>0</v>
      </c>
      <c r="F61" s="25">
        <f t="shared" si="9"/>
        <v>0</v>
      </c>
      <c r="G61" s="25">
        <v>0</v>
      </c>
      <c r="H61" s="25">
        <v>0</v>
      </c>
      <c r="I61" s="25">
        <f t="shared" si="10"/>
        <v>0</v>
      </c>
      <c r="J61" s="25">
        <v>0</v>
      </c>
      <c r="K61" s="25">
        <v>0</v>
      </c>
      <c r="L61" s="25">
        <v>0</v>
      </c>
    </row>
    <row r="62" spans="1:12" ht="12.75">
      <c r="A62" s="273" t="s">
        <v>6</v>
      </c>
      <c r="B62" s="274"/>
      <c r="C62" s="275"/>
      <c r="D62" s="57">
        <f aca="true" t="shared" si="11" ref="D62:I62">SUM(D56:D61)</f>
        <v>0</v>
      </c>
      <c r="E62" s="57">
        <f t="shared" si="11"/>
        <v>0</v>
      </c>
      <c r="F62" s="57">
        <f t="shared" si="11"/>
        <v>0</v>
      </c>
      <c r="G62" s="57">
        <f t="shared" si="11"/>
        <v>0</v>
      </c>
      <c r="H62" s="57">
        <f t="shared" si="11"/>
        <v>0</v>
      </c>
      <c r="I62" s="57">
        <f t="shared" si="11"/>
        <v>0</v>
      </c>
      <c r="J62" s="58">
        <v>0</v>
      </c>
      <c r="K62" s="58">
        <v>0</v>
      </c>
      <c r="L62" s="58">
        <v>0</v>
      </c>
    </row>
    <row r="63" spans="1:12" ht="12.75">
      <c r="A63" s="279" t="s">
        <v>169</v>
      </c>
      <c r="B63" s="279"/>
      <c r="C63" s="4" t="s">
        <v>4</v>
      </c>
      <c r="D63" s="102">
        <f aca="true" t="shared" si="12" ref="D63:I65">D8+D11+D14+D18+D21+D24+D27+D30+D33+D36+D39+D43+D46+D49+D52+D56+D59</f>
        <v>1400</v>
      </c>
      <c r="E63" s="102">
        <f t="shared" si="12"/>
        <v>1300</v>
      </c>
      <c r="F63" s="102">
        <f t="shared" si="12"/>
        <v>2700</v>
      </c>
      <c r="G63" s="25">
        <f t="shared" si="12"/>
        <v>349</v>
      </c>
      <c r="H63" s="25">
        <f t="shared" si="12"/>
        <v>32</v>
      </c>
      <c r="I63" s="25">
        <f t="shared" si="12"/>
        <v>381</v>
      </c>
      <c r="J63" s="25">
        <f>G63/D63*100</f>
        <v>24.928571428571427</v>
      </c>
      <c r="K63" s="25">
        <f>H63/E63*100</f>
        <v>2.4615384615384617</v>
      </c>
      <c r="L63" s="25">
        <f>I63/F63*100</f>
        <v>14.11111111111111</v>
      </c>
    </row>
    <row r="64" spans="1:12" ht="12.75">
      <c r="A64" s="279"/>
      <c r="B64" s="279"/>
      <c r="C64" s="4" t="s">
        <v>5</v>
      </c>
      <c r="D64" s="102">
        <f t="shared" si="12"/>
        <v>200</v>
      </c>
      <c r="E64" s="102">
        <f t="shared" si="12"/>
        <v>0</v>
      </c>
      <c r="F64" s="102">
        <f t="shared" si="12"/>
        <v>200</v>
      </c>
      <c r="G64" s="25">
        <f t="shared" si="12"/>
        <v>0</v>
      </c>
      <c r="H64" s="25">
        <f t="shared" si="12"/>
        <v>0</v>
      </c>
      <c r="I64" s="25">
        <f t="shared" si="12"/>
        <v>0</v>
      </c>
      <c r="J64" s="25">
        <f>G64/D64*100</f>
        <v>0</v>
      </c>
      <c r="K64" s="25">
        <v>0</v>
      </c>
      <c r="L64" s="25">
        <f>I64/F64*100</f>
        <v>0</v>
      </c>
    </row>
    <row r="65" spans="1:12" ht="12.75">
      <c r="A65" s="279"/>
      <c r="B65" s="279"/>
      <c r="C65" s="4" t="s">
        <v>103</v>
      </c>
      <c r="D65" s="102">
        <f t="shared" si="12"/>
        <v>0</v>
      </c>
      <c r="E65" s="102">
        <f t="shared" si="12"/>
        <v>0</v>
      </c>
      <c r="F65" s="102">
        <f t="shared" si="12"/>
        <v>0</v>
      </c>
      <c r="G65" s="25">
        <f t="shared" si="12"/>
        <v>0</v>
      </c>
      <c r="H65" s="25">
        <f t="shared" si="12"/>
        <v>0</v>
      </c>
      <c r="I65" s="25">
        <f t="shared" si="12"/>
        <v>0</v>
      </c>
      <c r="J65" s="25">
        <v>0</v>
      </c>
      <c r="K65" s="25">
        <v>0</v>
      </c>
      <c r="L65" s="25">
        <v>0</v>
      </c>
    </row>
    <row r="66" spans="1:12" ht="12.75">
      <c r="A66" s="224" t="s">
        <v>11</v>
      </c>
      <c r="B66" s="225"/>
      <c r="C66" s="225"/>
      <c r="D66" s="191">
        <f aca="true" t="shared" si="13" ref="D66:I66">SUM(D63:D65)</f>
        <v>1600</v>
      </c>
      <c r="E66" s="191">
        <f t="shared" si="13"/>
        <v>1300</v>
      </c>
      <c r="F66" s="191">
        <f>SUM(F63:F65)</f>
        <v>2900</v>
      </c>
      <c r="G66" s="191">
        <f t="shared" si="13"/>
        <v>349</v>
      </c>
      <c r="H66" s="191">
        <f t="shared" si="13"/>
        <v>32</v>
      </c>
      <c r="I66" s="191">
        <f t="shared" si="13"/>
        <v>381</v>
      </c>
      <c r="J66" s="191">
        <f>G66/D66*100</f>
        <v>21.8125</v>
      </c>
      <c r="K66" s="191">
        <f>H66/E66*100</f>
        <v>2.4615384615384617</v>
      </c>
      <c r="L66" s="191">
        <f>I66/F66*100</f>
        <v>13.137931034482758</v>
      </c>
    </row>
  </sheetData>
  <sheetProtection/>
  <mergeCells count="39">
    <mergeCell ref="A1:C1"/>
    <mergeCell ref="A2:B2"/>
    <mergeCell ref="D2:H2"/>
    <mergeCell ref="A3:L3"/>
    <mergeCell ref="E4:G4"/>
    <mergeCell ref="J4:L4"/>
    <mergeCell ref="A5:A6"/>
    <mergeCell ref="B5:B6"/>
    <mergeCell ref="C5:C6"/>
    <mergeCell ref="D5:F5"/>
    <mergeCell ref="G5:I5"/>
    <mergeCell ref="J5:L5"/>
    <mergeCell ref="A8:A16"/>
    <mergeCell ref="B8:B10"/>
    <mergeCell ref="B11:B13"/>
    <mergeCell ref="B14:B16"/>
    <mergeCell ref="A17:C17"/>
    <mergeCell ref="A18:A41"/>
    <mergeCell ref="B18:B20"/>
    <mergeCell ref="B21:B23"/>
    <mergeCell ref="B24:B26"/>
    <mergeCell ref="B27:B29"/>
    <mergeCell ref="B30:B32"/>
    <mergeCell ref="B33:B35"/>
    <mergeCell ref="B36:B38"/>
    <mergeCell ref="B39:B41"/>
    <mergeCell ref="A42:C42"/>
    <mergeCell ref="A43:A54"/>
    <mergeCell ref="B43:B45"/>
    <mergeCell ref="B46:B48"/>
    <mergeCell ref="B49:B51"/>
    <mergeCell ref="B52:B54"/>
    <mergeCell ref="A66:C66"/>
    <mergeCell ref="A55:C55"/>
    <mergeCell ref="A56:A61"/>
    <mergeCell ref="B56:B58"/>
    <mergeCell ref="B59:B61"/>
    <mergeCell ref="A62:C62"/>
    <mergeCell ref="A63:B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P17" sqref="P17"/>
    </sheetView>
  </sheetViews>
  <sheetFormatPr defaultColWidth="9.140625" defaultRowHeight="12.75"/>
  <cols>
    <col min="1" max="1" width="6.7109375" style="0" customWidth="1"/>
    <col min="3" max="3" width="11.421875" style="0" customWidth="1"/>
    <col min="4" max="4" width="8.00390625" style="0" customWidth="1"/>
    <col min="5" max="5" width="7.8515625" style="0" customWidth="1"/>
    <col min="6" max="6" width="7.7109375" style="0" customWidth="1"/>
    <col min="7" max="7" width="8.140625" style="0" customWidth="1"/>
    <col min="8" max="8" width="7.7109375" style="0" customWidth="1"/>
    <col min="10" max="10" width="4.28125" style="0" customWidth="1"/>
    <col min="11" max="11" width="4.7109375" style="0" customWidth="1"/>
    <col min="12" max="12" width="4.57421875" style="0" customWidth="1"/>
  </cols>
  <sheetData>
    <row r="1" spans="1:3" ht="12.75">
      <c r="A1" s="233" t="s">
        <v>13</v>
      </c>
      <c r="B1" s="233"/>
      <c r="C1" s="233"/>
    </row>
    <row r="2" spans="1:8" ht="12.75">
      <c r="A2" s="233" t="s">
        <v>14</v>
      </c>
      <c r="B2" s="233"/>
      <c r="C2" s="2"/>
      <c r="D2" s="240" t="s">
        <v>96</v>
      </c>
      <c r="E2" s="240"/>
      <c r="F2" s="240"/>
      <c r="G2" s="240"/>
      <c r="H2" s="240"/>
    </row>
    <row r="3" spans="1:12" ht="12.75">
      <c r="A3" s="240" t="s">
        <v>335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</row>
    <row r="4" spans="5:12" ht="12.75">
      <c r="E4" s="264" t="s">
        <v>170</v>
      </c>
      <c r="F4" s="264"/>
      <c r="G4" s="264"/>
      <c r="I4" s="13"/>
      <c r="J4" s="265" t="s">
        <v>12</v>
      </c>
      <c r="K4" s="265"/>
      <c r="L4" s="265"/>
    </row>
    <row r="5" spans="1:12" ht="12.75">
      <c r="A5" s="251" t="s">
        <v>10</v>
      </c>
      <c r="B5" s="256" t="s">
        <v>109</v>
      </c>
      <c r="C5" s="251" t="s">
        <v>108</v>
      </c>
      <c r="D5" s="272" t="s">
        <v>171</v>
      </c>
      <c r="E5" s="272"/>
      <c r="F5" s="272"/>
      <c r="G5" s="272" t="s">
        <v>172</v>
      </c>
      <c r="H5" s="272"/>
      <c r="I5" s="272"/>
      <c r="J5" s="248" t="s">
        <v>104</v>
      </c>
      <c r="K5" s="249"/>
      <c r="L5" s="250"/>
    </row>
    <row r="6" spans="1:12" ht="12.75">
      <c r="A6" s="252"/>
      <c r="B6" s="258"/>
      <c r="C6" s="252"/>
      <c r="D6" s="184" t="s">
        <v>0</v>
      </c>
      <c r="E6" s="184" t="s">
        <v>1</v>
      </c>
      <c r="F6" s="184" t="s">
        <v>2</v>
      </c>
      <c r="G6" s="184" t="s">
        <v>3</v>
      </c>
      <c r="H6" s="184" t="s">
        <v>1</v>
      </c>
      <c r="I6" s="184" t="s">
        <v>2</v>
      </c>
      <c r="J6" s="196" t="s">
        <v>105</v>
      </c>
      <c r="K6" s="196" t="s">
        <v>106</v>
      </c>
      <c r="L6" s="196" t="s">
        <v>107</v>
      </c>
    </row>
    <row r="7" spans="1:12" ht="10.5" customHeight="1">
      <c r="A7" s="20">
        <v>1</v>
      </c>
      <c r="B7" s="21">
        <v>2</v>
      </c>
      <c r="C7" s="22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24">
        <v>11</v>
      </c>
      <c r="L7" s="24">
        <v>12</v>
      </c>
    </row>
    <row r="8" spans="1:12" ht="12" customHeight="1">
      <c r="A8" s="266" t="s">
        <v>149</v>
      </c>
      <c r="B8" s="269" t="s">
        <v>7</v>
      </c>
      <c r="C8" s="3" t="s">
        <v>4</v>
      </c>
      <c r="D8" s="139">
        <v>260</v>
      </c>
      <c r="E8" s="139">
        <v>350</v>
      </c>
      <c r="F8" s="25">
        <f>D8+E8</f>
        <v>610</v>
      </c>
      <c r="G8" s="25">
        <v>6</v>
      </c>
      <c r="H8" s="25">
        <v>5</v>
      </c>
      <c r="I8" s="25">
        <f>G8+H8</f>
        <v>11</v>
      </c>
      <c r="J8" s="25">
        <f>G8/D8*100</f>
        <v>2.307692307692308</v>
      </c>
      <c r="K8" s="25">
        <f>H8/E8*100</f>
        <v>1.4285714285714286</v>
      </c>
      <c r="L8" s="25">
        <f>I8/F8*100</f>
        <v>1.8032786885245904</v>
      </c>
    </row>
    <row r="9" spans="1:12" ht="11.25" customHeight="1">
      <c r="A9" s="267"/>
      <c r="B9" s="270"/>
      <c r="C9" s="3" t="s">
        <v>5</v>
      </c>
      <c r="D9" s="139">
        <v>90</v>
      </c>
      <c r="E9" s="139">
        <v>50</v>
      </c>
      <c r="F9" s="25">
        <f aca="true" t="shared" si="0" ref="F9:F16">D9+E9</f>
        <v>140</v>
      </c>
      <c r="G9" s="25">
        <v>0</v>
      </c>
      <c r="H9" s="25">
        <v>0</v>
      </c>
      <c r="I9" s="25">
        <f>G9+H9</f>
        <v>0</v>
      </c>
      <c r="J9" s="25">
        <v>0</v>
      </c>
      <c r="K9" s="25">
        <v>0</v>
      </c>
      <c r="L9" s="25">
        <v>0</v>
      </c>
    </row>
    <row r="10" spans="1:12" ht="11.25" customHeight="1">
      <c r="A10" s="267"/>
      <c r="B10" s="271"/>
      <c r="C10" s="3" t="s">
        <v>103</v>
      </c>
      <c r="D10" s="139">
        <v>0</v>
      </c>
      <c r="E10" s="139">
        <v>0</v>
      </c>
      <c r="F10" s="25">
        <f t="shared" si="0"/>
        <v>0</v>
      </c>
      <c r="G10" s="25">
        <v>0</v>
      </c>
      <c r="H10" s="25">
        <v>0</v>
      </c>
      <c r="I10" s="25">
        <f aca="true" t="shared" si="1" ref="I10:I16">G10+H10</f>
        <v>0</v>
      </c>
      <c r="J10" s="25">
        <v>0</v>
      </c>
      <c r="K10" s="25">
        <v>0</v>
      </c>
      <c r="L10" s="25">
        <v>0</v>
      </c>
    </row>
    <row r="11" spans="1:12" ht="10.5" customHeight="1">
      <c r="A11" s="267"/>
      <c r="B11" s="269" t="s">
        <v>8</v>
      </c>
      <c r="C11" s="3" t="s">
        <v>4</v>
      </c>
      <c r="D11" s="139">
        <v>0</v>
      </c>
      <c r="E11" s="139">
        <v>0</v>
      </c>
      <c r="F11" s="25">
        <f t="shared" si="0"/>
        <v>0</v>
      </c>
      <c r="G11" s="25">
        <v>0</v>
      </c>
      <c r="H11" s="25">
        <v>0</v>
      </c>
      <c r="I11" s="25">
        <f t="shared" si="1"/>
        <v>0</v>
      </c>
      <c r="J11" s="25">
        <v>0</v>
      </c>
      <c r="K11" s="25">
        <v>0</v>
      </c>
      <c r="L11" s="25">
        <v>0</v>
      </c>
    </row>
    <row r="12" spans="1:12" ht="12" customHeight="1">
      <c r="A12" s="267"/>
      <c r="B12" s="270"/>
      <c r="C12" s="3" t="s">
        <v>5</v>
      </c>
      <c r="D12" s="139">
        <v>0</v>
      </c>
      <c r="E12" s="139">
        <v>0</v>
      </c>
      <c r="F12" s="25">
        <f t="shared" si="0"/>
        <v>0</v>
      </c>
      <c r="G12" s="25">
        <v>0</v>
      </c>
      <c r="H12" s="25">
        <v>0</v>
      </c>
      <c r="I12" s="25">
        <f t="shared" si="1"/>
        <v>0</v>
      </c>
      <c r="J12" s="25">
        <v>0</v>
      </c>
      <c r="K12" s="25">
        <v>0</v>
      </c>
      <c r="L12" s="25">
        <v>0</v>
      </c>
    </row>
    <row r="13" spans="1:12" ht="12" customHeight="1">
      <c r="A13" s="267"/>
      <c r="B13" s="271"/>
      <c r="C13" s="3" t="s">
        <v>103</v>
      </c>
      <c r="D13" s="139">
        <v>0</v>
      </c>
      <c r="E13" s="139">
        <v>0</v>
      </c>
      <c r="F13" s="25">
        <f t="shared" si="0"/>
        <v>0</v>
      </c>
      <c r="G13" s="25">
        <v>0</v>
      </c>
      <c r="H13" s="25">
        <v>0</v>
      </c>
      <c r="I13" s="25">
        <f t="shared" si="1"/>
        <v>0</v>
      </c>
      <c r="J13" s="25">
        <v>0</v>
      </c>
      <c r="K13" s="25">
        <v>0</v>
      </c>
      <c r="L13" s="25">
        <v>0</v>
      </c>
    </row>
    <row r="14" spans="1:12" ht="11.25" customHeight="1">
      <c r="A14" s="267"/>
      <c r="B14" s="269" t="s">
        <v>9</v>
      </c>
      <c r="C14" s="3" t="s">
        <v>4</v>
      </c>
      <c r="D14" s="139">
        <v>0</v>
      </c>
      <c r="E14" s="139">
        <v>0</v>
      </c>
      <c r="F14" s="25">
        <f t="shared" si="0"/>
        <v>0</v>
      </c>
      <c r="G14" s="25">
        <v>0</v>
      </c>
      <c r="H14" s="25">
        <v>0</v>
      </c>
      <c r="I14" s="25">
        <f t="shared" si="1"/>
        <v>0</v>
      </c>
      <c r="J14" s="25">
        <v>0</v>
      </c>
      <c r="K14" s="25">
        <v>0</v>
      </c>
      <c r="L14" s="25">
        <v>0</v>
      </c>
    </row>
    <row r="15" spans="1:12" ht="10.5" customHeight="1">
      <c r="A15" s="267"/>
      <c r="B15" s="270"/>
      <c r="C15" s="3" t="s">
        <v>5</v>
      </c>
      <c r="D15" s="139">
        <v>0</v>
      </c>
      <c r="E15" s="139">
        <v>0</v>
      </c>
      <c r="F15" s="25">
        <f t="shared" si="0"/>
        <v>0</v>
      </c>
      <c r="G15" s="25">
        <v>0</v>
      </c>
      <c r="H15" s="25">
        <v>0</v>
      </c>
      <c r="I15" s="25">
        <f t="shared" si="1"/>
        <v>0</v>
      </c>
      <c r="J15" s="25">
        <v>0</v>
      </c>
      <c r="K15" s="25">
        <v>0</v>
      </c>
      <c r="L15" s="25">
        <v>0</v>
      </c>
    </row>
    <row r="16" spans="1:12" ht="10.5" customHeight="1">
      <c r="A16" s="268"/>
      <c r="B16" s="271"/>
      <c r="C16" s="3" t="s">
        <v>103</v>
      </c>
      <c r="D16" s="139">
        <v>0</v>
      </c>
      <c r="E16" s="139">
        <v>0</v>
      </c>
      <c r="F16" s="25">
        <f t="shared" si="0"/>
        <v>0</v>
      </c>
      <c r="G16" s="25">
        <v>0</v>
      </c>
      <c r="H16" s="25">
        <v>0</v>
      </c>
      <c r="I16" s="25">
        <f t="shared" si="1"/>
        <v>0</v>
      </c>
      <c r="J16" s="25">
        <v>0</v>
      </c>
      <c r="K16" s="25">
        <v>0</v>
      </c>
      <c r="L16" s="25">
        <v>0</v>
      </c>
    </row>
    <row r="17" spans="1:12" ht="12.75">
      <c r="A17" s="273" t="s">
        <v>6</v>
      </c>
      <c r="B17" s="274"/>
      <c r="C17" s="275"/>
      <c r="D17" s="57">
        <f aca="true" t="shared" si="2" ref="D17:I17">SUM(D8:D16)</f>
        <v>350</v>
      </c>
      <c r="E17" s="57">
        <f t="shared" si="2"/>
        <v>400</v>
      </c>
      <c r="F17" s="57">
        <f t="shared" si="2"/>
        <v>750</v>
      </c>
      <c r="G17" s="57">
        <f t="shared" si="2"/>
        <v>6</v>
      </c>
      <c r="H17" s="57">
        <f t="shared" si="2"/>
        <v>5</v>
      </c>
      <c r="I17" s="57">
        <f t="shared" si="2"/>
        <v>11</v>
      </c>
      <c r="J17" s="58">
        <f aca="true" t="shared" si="3" ref="J17:L18">G17/D17*100</f>
        <v>1.7142857142857144</v>
      </c>
      <c r="K17" s="58">
        <f t="shared" si="3"/>
        <v>1.25</v>
      </c>
      <c r="L17" s="58">
        <f t="shared" si="3"/>
        <v>1.4666666666666666</v>
      </c>
    </row>
    <row r="18" spans="1:12" ht="12" customHeight="1">
      <c r="A18" s="266" t="s">
        <v>150</v>
      </c>
      <c r="B18" s="276" t="s">
        <v>15</v>
      </c>
      <c r="C18" s="3" t="s">
        <v>4</v>
      </c>
      <c r="D18" s="25">
        <v>178</v>
      </c>
      <c r="E18" s="25">
        <v>350</v>
      </c>
      <c r="F18" s="25">
        <f aca="true" t="shared" si="4" ref="F18:F41">D18+E18</f>
        <v>528</v>
      </c>
      <c r="G18" s="25">
        <v>224</v>
      </c>
      <c r="H18" s="25">
        <v>200</v>
      </c>
      <c r="I18" s="25">
        <f>G18+H18</f>
        <v>424</v>
      </c>
      <c r="J18" s="25">
        <f t="shared" si="3"/>
        <v>125.84269662921348</v>
      </c>
      <c r="K18" s="25">
        <f t="shared" si="3"/>
        <v>57.14285714285714</v>
      </c>
      <c r="L18" s="25">
        <f t="shared" si="3"/>
        <v>80.3030303030303</v>
      </c>
    </row>
    <row r="19" spans="1:12" ht="11.25" customHeight="1">
      <c r="A19" s="267"/>
      <c r="B19" s="277"/>
      <c r="C19" s="3" t="s">
        <v>5</v>
      </c>
      <c r="D19" s="25">
        <v>0</v>
      </c>
      <c r="E19" s="25">
        <v>0</v>
      </c>
      <c r="F19" s="25">
        <f t="shared" si="4"/>
        <v>0</v>
      </c>
      <c r="G19" s="25">
        <v>0</v>
      </c>
      <c r="H19" s="25">
        <v>0</v>
      </c>
      <c r="I19" s="25">
        <f aca="true" t="shared" si="5" ref="I19:I41">G19+H19</f>
        <v>0</v>
      </c>
      <c r="J19" s="25">
        <v>0</v>
      </c>
      <c r="K19" s="25">
        <v>0</v>
      </c>
      <c r="L19" s="25">
        <v>0</v>
      </c>
    </row>
    <row r="20" spans="1:12" ht="12" customHeight="1">
      <c r="A20" s="267"/>
      <c r="B20" s="278"/>
      <c r="C20" s="3" t="s">
        <v>103</v>
      </c>
      <c r="D20" s="25">
        <v>0</v>
      </c>
      <c r="E20" s="25">
        <v>0</v>
      </c>
      <c r="F20" s="25">
        <f t="shared" si="4"/>
        <v>0</v>
      </c>
      <c r="G20" s="25">
        <v>0</v>
      </c>
      <c r="H20" s="25">
        <v>0</v>
      </c>
      <c r="I20" s="25">
        <f t="shared" si="5"/>
        <v>0</v>
      </c>
      <c r="J20" s="25">
        <v>0</v>
      </c>
      <c r="K20" s="25">
        <v>0</v>
      </c>
      <c r="L20" s="25">
        <v>0</v>
      </c>
    </row>
    <row r="21" spans="1:12" ht="11.25" customHeight="1">
      <c r="A21" s="267"/>
      <c r="B21" s="276" t="s">
        <v>16</v>
      </c>
      <c r="C21" s="3" t="s">
        <v>4</v>
      </c>
      <c r="D21" s="25">
        <v>0</v>
      </c>
      <c r="E21" s="25">
        <v>0</v>
      </c>
      <c r="F21" s="25">
        <f t="shared" si="4"/>
        <v>0</v>
      </c>
      <c r="G21" s="25">
        <v>0</v>
      </c>
      <c r="H21" s="25">
        <v>0</v>
      </c>
      <c r="I21" s="25">
        <f t="shared" si="5"/>
        <v>0</v>
      </c>
      <c r="J21" s="25">
        <v>0</v>
      </c>
      <c r="K21" s="25">
        <v>0</v>
      </c>
      <c r="L21" s="25">
        <v>0</v>
      </c>
    </row>
    <row r="22" spans="1:12" ht="11.25" customHeight="1">
      <c r="A22" s="267"/>
      <c r="B22" s="277"/>
      <c r="C22" s="3" t="s">
        <v>5</v>
      </c>
      <c r="D22" s="25">
        <v>0</v>
      </c>
      <c r="E22" s="25">
        <v>0</v>
      </c>
      <c r="F22" s="25">
        <f t="shared" si="4"/>
        <v>0</v>
      </c>
      <c r="G22" s="25">
        <v>0</v>
      </c>
      <c r="H22" s="25">
        <v>0</v>
      </c>
      <c r="I22" s="25">
        <f t="shared" si="5"/>
        <v>0</v>
      </c>
      <c r="J22" s="25">
        <v>0</v>
      </c>
      <c r="K22" s="25">
        <v>0</v>
      </c>
      <c r="L22" s="25">
        <v>0</v>
      </c>
    </row>
    <row r="23" spans="1:12" ht="11.25" customHeight="1">
      <c r="A23" s="267"/>
      <c r="B23" s="278"/>
      <c r="C23" s="3" t="s">
        <v>103</v>
      </c>
      <c r="D23" s="25">
        <v>0</v>
      </c>
      <c r="E23" s="25">
        <v>0</v>
      </c>
      <c r="F23" s="25">
        <f t="shared" si="4"/>
        <v>0</v>
      </c>
      <c r="G23" s="25">
        <v>0</v>
      </c>
      <c r="H23" s="25">
        <v>0</v>
      </c>
      <c r="I23" s="25">
        <f t="shared" si="5"/>
        <v>0</v>
      </c>
      <c r="J23" s="25">
        <v>0</v>
      </c>
      <c r="K23" s="25">
        <v>0</v>
      </c>
      <c r="L23" s="25">
        <v>0</v>
      </c>
    </row>
    <row r="24" spans="1:12" ht="11.25" customHeight="1">
      <c r="A24" s="267"/>
      <c r="B24" s="276" t="s">
        <v>17</v>
      </c>
      <c r="C24" s="3" t="s">
        <v>4</v>
      </c>
      <c r="D24" s="25">
        <v>0</v>
      </c>
      <c r="E24" s="25">
        <v>0</v>
      </c>
      <c r="F24" s="25">
        <f t="shared" si="4"/>
        <v>0</v>
      </c>
      <c r="G24" s="25">
        <v>0</v>
      </c>
      <c r="H24" s="25">
        <v>0</v>
      </c>
      <c r="I24" s="25">
        <f t="shared" si="5"/>
        <v>0</v>
      </c>
      <c r="J24" s="25">
        <v>0</v>
      </c>
      <c r="K24" s="25">
        <v>0</v>
      </c>
      <c r="L24" s="25">
        <v>0</v>
      </c>
    </row>
    <row r="25" spans="1:12" ht="10.5" customHeight="1">
      <c r="A25" s="267"/>
      <c r="B25" s="277"/>
      <c r="C25" s="3" t="s">
        <v>5</v>
      </c>
      <c r="D25" s="25">
        <v>0</v>
      </c>
      <c r="E25" s="25">
        <v>0</v>
      </c>
      <c r="F25" s="25">
        <f t="shared" si="4"/>
        <v>0</v>
      </c>
      <c r="G25" s="25">
        <v>0</v>
      </c>
      <c r="H25" s="25">
        <v>0</v>
      </c>
      <c r="I25" s="25">
        <f t="shared" si="5"/>
        <v>0</v>
      </c>
      <c r="J25" s="25">
        <v>0</v>
      </c>
      <c r="K25" s="25">
        <v>0</v>
      </c>
      <c r="L25" s="25">
        <v>0</v>
      </c>
    </row>
    <row r="26" spans="1:12" ht="10.5" customHeight="1">
      <c r="A26" s="267"/>
      <c r="B26" s="278"/>
      <c r="C26" s="3" t="s">
        <v>103</v>
      </c>
      <c r="D26" s="25">
        <v>0</v>
      </c>
      <c r="E26" s="25">
        <v>0</v>
      </c>
      <c r="F26" s="25">
        <f t="shared" si="4"/>
        <v>0</v>
      </c>
      <c r="G26" s="25">
        <v>0</v>
      </c>
      <c r="H26" s="25">
        <v>0</v>
      </c>
      <c r="I26" s="25">
        <f t="shared" si="5"/>
        <v>0</v>
      </c>
      <c r="J26" s="25">
        <v>0</v>
      </c>
      <c r="K26" s="25">
        <v>0</v>
      </c>
      <c r="L26" s="25">
        <v>0</v>
      </c>
    </row>
    <row r="27" spans="1:12" ht="11.25" customHeight="1">
      <c r="A27" s="267"/>
      <c r="B27" s="276" t="s">
        <v>18</v>
      </c>
      <c r="C27" s="3" t="s">
        <v>4</v>
      </c>
      <c r="D27" s="96">
        <v>0</v>
      </c>
      <c r="E27" s="96">
        <v>0</v>
      </c>
      <c r="F27" s="25">
        <f t="shared" si="4"/>
        <v>0</v>
      </c>
      <c r="G27" s="25">
        <v>0</v>
      </c>
      <c r="H27" s="25">
        <v>0</v>
      </c>
      <c r="I27" s="25">
        <f t="shared" si="5"/>
        <v>0</v>
      </c>
      <c r="J27" s="25">
        <v>0</v>
      </c>
      <c r="K27" s="25">
        <v>0</v>
      </c>
      <c r="L27" s="25">
        <v>0</v>
      </c>
    </row>
    <row r="28" spans="1:12" ht="10.5" customHeight="1">
      <c r="A28" s="267"/>
      <c r="B28" s="277"/>
      <c r="C28" s="3" t="s">
        <v>5</v>
      </c>
      <c r="D28" s="25">
        <v>0</v>
      </c>
      <c r="E28" s="25">
        <v>0</v>
      </c>
      <c r="F28" s="25">
        <f t="shared" si="4"/>
        <v>0</v>
      </c>
      <c r="G28" s="25">
        <v>0</v>
      </c>
      <c r="H28" s="25">
        <v>0</v>
      </c>
      <c r="I28" s="25">
        <f t="shared" si="5"/>
        <v>0</v>
      </c>
      <c r="J28" s="25">
        <v>0</v>
      </c>
      <c r="K28" s="25">
        <v>0</v>
      </c>
      <c r="L28" s="25">
        <v>0</v>
      </c>
    </row>
    <row r="29" spans="1:12" ht="10.5" customHeight="1">
      <c r="A29" s="267"/>
      <c r="B29" s="278"/>
      <c r="C29" s="3" t="s">
        <v>103</v>
      </c>
      <c r="D29" s="25">
        <v>0</v>
      </c>
      <c r="E29" s="25">
        <v>0</v>
      </c>
      <c r="F29" s="25">
        <f t="shared" si="4"/>
        <v>0</v>
      </c>
      <c r="G29" s="25">
        <v>0</v>
      </c>
      <c r="H29" s="25">
        <v>0</v>
      </c>
      <c r="I29" s="25">
        <f t="shared" si="5"/>
        <v>0</v>
      </c>
      <c r="J29" s="25">
        <v>0</v>
      </c>
      <c r="K29" s="25">
        <v>0</v>
      </c>
      <c r="L29" s="25">
        <v>0</v>
      </c>
    </row>
    <row r="30" spans="1:12" ht="9.75" customHeight="1">
      <c r="A30" s="267"/>
      <c r="B30" s="269" t="s">
        <v>19</v>
      </c>
      <c r="C30" s="3" t="s">
        <v>4</v>
      </c>
      <c r="D30" s="25">
        <v>0</v>
      </c>
      <c r="E30" s="25">
        <v>0</v>
      </c>
      <c r="F30" s="25">
        <f t="shared" si="4"/>
        <v>0</v>
      </c>
      <c r="G30" s="25">
        <v>0</v>
      </c>
      <c r="H30" s="25">
        <v>0</v>
      </c>
      <c r="I30" s="25">
        <f t="shared" si="5"/>
        <v>0</v>
      </c>
      <c r="J30" s="25">
        <v>0</v>
      </c>
      <c r="K30" s="25">
        <v>0</v>
      </c>
      <c r="L30" s="25">
        <v>0</v>
      </c>
    </row>
    <row r="31" spans="1:12" ht="10.5" customHeight="1">
      <c r="A31" s="267"/>
      <c r="B31" s="270"/>
      <c r="C31" s="3" t="s">
        <v>5</v>
      </c>
      <c r="D31" s="25">
        <v>0</v>
      </c>
      <c r="E31" s="25">
        <v>0</v>
      </c>
      <c r="F31" s="25">
        <f t="shared" si="4"/>
        <v>0</v>
      </c>
      <c r="G31" s="25">
        <v>0</v>
      </c>
      <c r="H31" s="25">
        <v>0</v>
      </c>
      <c r="I31" s="25">
        <f t="shared" si="5"/>
        <v>0</v>
      </c>
      <c r="J31" s="25">
        <v>0</v>
      </c>
      <c r="K31" s="25">
        <v>0</v>
      </c>
      <c r="L31" s="25">
        <v>0</v>
      </c>
    </row>
    <row r="32" spans="1:12" ht="11.25" customHeight="1">
      <c r="A32" s="267"/>
      <c r="B32" s="271"/>
      <c r="C32" s="3" t="s">
        <v>103</v>
      </c>
      <c r="D32" s="25">
        <v>0</v>
      </c>
      <c r="E32" s="25">
        <v>0</v>
      </c>
      <c r="F32" s="25">
        <f t="shared" si="4"/>
        <v>0</v>
      </c>
      <c r="G32" s="25">
        <v>0</v>
      </c>
      <c r="H32" s="25">
        <v>0</v>
      </c>
      <c r="I32" s="25">
        <f t="shared" si="5"/>
        <v>0</v>
      </c>
      <c r="J32" s="25">
        <v>0</v>
      </c>
      <c r="K32" s="25">
        <v>0</v>
      </c>
      <c r="L32" s="25">
        <v>0</v>
      </c>
    </row>
    <row r="33" spans="1:12" ht="11.25" customHeight="1">
      <c r="A33" s="267"/>
      <c r="B33" s="269" t="s">
        <v>20</v>
      </c>
      <c r="C33" s="3" t="s">
        <v>4</v>
      </c>
      <c r="D33" s="25">
        <v>0</v>
      </c>
      <c r="E33" s="25">
        <v>0</v>
      </c>
      <c r="F33" s="25">
        <f t="shared" si="4"/>
        <v>0</v>
      </c>
      <c r="G33" s="25">
        <v>0</v>
      </c>
      <c r="H33" s="25">
        <v>0</v>
      </c>
      <c r="I33" s="25">
        <f t="shared" si="5"/>
        <v>0</v>
      </c>
      <c r="J33" s="25">
        <v>0</v>
      </c>
      <c r="K33" s="25">
        <v>0</v>
      </c>
      <c r="L33" s="25">
        <v>0</v>
      </c>
    </row>
    <row r="34" spans="1:12" ht="10.5" customHeight="1">
      <c r="A34" s="267"/>
      <c r="B34" s="270"/>
      <c r="C34" s="3" t="s">
        <v>5</v>
      </c>
      <c r="D34" s="25">
        <v>0</v>
      </c>
      <c r="E34" s="25">
        <v>0</v>
      </c>
      <c r="F34" s="25">
        <f t="shared" si="4"/>
        <v>0</v>
      </c>
      <c r="G34" s="25">
        <v>0</v>
      </c>
      <c r="H34" s="25">
        <v>0</v>
      </c>
      <c r="I34" s="25">
        <f t="shared" si="5"/>
        <v>0</v>
      </c>
      <c r="J34" s="25">
        <v>0</v>
      </c>
      <c r="K34" s="25">
        <v>0</v>
      </c>
      <c r="L34" s="25">
        <v>0</v>
      </c>
    </row>
    <row r="35" spans="1:12" ht="11.25" customHeight="1">
      <c r="A35" s="267"/>
      <c r="B35" s="271"/>
      <c r="C35" s="3" t="s">
        <v>103</v>
      </c>
      <c r="D35" s="25">
        <v>0</v>
      </c>
      <c r="E35" s="25">
        <v>0</v>
      </c>
      <c r="F35" s="25">
        <f t="shared" si="4"/>
        <v>0</v>
      </c>
      <c r="G35" s="25">
        <v>0</v>
      </c>
      <c r="H35" s="25">
        <v>0</v>
      </c>
      <c r="I35" s="25">
        <f t="shared" si="5"/>
        <v>0</v>
      </c>
      <c r="J35" s="25">
        <v>0</v>
      </c>
      <c r="K35" s="25">
        <v>0</v>
      </c>
      <c r="L35" s="25">
        <v>0</v>
      </c>
    </row>
    <row r="36" spans="1:12" ht="12.75">
      <c r="A36" s="267"/>
      <c r="B36" s="276" t="s">
        <v>21</v>
      </c>
      <c r="C36" s="3" t="s">
        <v>4</v>
      </c>
      <c r="D36" s="25">
        <v>0</v>
      </c>
      <c r="E36" s="25">
        <v>0</v>
      </c>
      <c r="F36" s="25">
        <f>D36+E36</f>
        <v>0</v>
      </c>
      <c r="G36" s="25">
        <v>0</v>
      </c>
      <c r="H36" s="25">
        <v>0</v>
      </c>
      <c r="I36" s="25">
        <f>G36+H36</f>
        <v>0</v>
      </c>
      <c r="J36" s="25">
        <v>0</v>
      </c>
      <c r="K36" s="25">
        <v>0</v>
      </c>
      <c r="L36" s="25">
        <v>0</v>
      </c>
    </row>
    <row r="37" spans="1:12" ht="12.75">
      <c r="A37" s="267"/>
      <c r="B37" s="277"/>
      <c r="C37" s="3" t="s">
        <v>5</v>
      </c>
      <c r="D37" s="25">
        <v>0</v>
      </c>
      <c r="E37" s="25">
        <v>0</v>
      </c>
      <c r="F37" s="25">
        <f>D37+E37</f>
        <v>0</v>
      </c>
      <c r="G37" s="25">
        <v>0</v>
      </c>
      <c r="H37" s="25">
        <v>0</v>
      </c>
      <c r="I37" s="25">
        <f>G37+H37</f>
        <v>0</v>
      </c>
      <c r="J37" s="25">
        <v>0</v>
      </c>
      <c r="K37" s="25">
        <v>0</v>
      </c>
      <c r="L37" s="25">
        <v>0</v>
      </c>
    </row>
    <row r="38" spans="1:12" ht="10.5" customHeight="1">
      <c r="A38" s="267"/>
      <c r="B38" s="278"/>
      <c r="C38" s="3" t="s">
        <v>103</v>
      </c>
      <c r="D38" s="25">
        <v>0</v>
      </c>
      <c r="E38" s="25">
        <v>0</v>
      </c>
      <c r="F38" s="25">
        <f>D38+E38</f>
        <v>0</v>
      </c>
      <c r="G38" s="25">
        <v>0</v>
      </c>
      <c r="H38" s="25">
        <v>0</v>
      </c>
      <c r="I38" s="25">
        <f>G38+H38</f>
        <v>0</v>
      </c>
      <c r="J38" s="25">
        <v>0</v>
      </c>
      <c r="K38" s="25">
        <v>0</v>
      </c>
      <c r="L38" s="25">
        <v>0</v>
      </c>
    </row>
    <row r="39" spans="1:12" ht="11.25" customHeight="1">
      <c r="A39" s="267"/>
      <c r="B39" s="276" t="s">
        <v>273</v>
      </c>
      <c r="C39" s="3" t="s">
        <v>4</v>
      </c>
      <c r="D39" s="25">
        <v>0</v>
      </c>
      <c r="E39" s="25">
        <v>0</v>
      </c>
      <c r="F39" s="25">
        <f t="shared" si="4"/>
        <v>0</v>
      </c>
      <c r="G39" s="25">
        <v>0</v>
      </c>
      <c r="H39" s="25">
        <v>0</v>
      </c>
      <c r="I39" s="25">
        <f t="shared" si="5"/>
        <v>0</v>
      </c>
      <c r="J39" s="25">
        <v>0</v>
      </c>
      <c r="K39" s="25">
        <v>0</v>
      </c>
      <c r="L39" s="25">
        <v>0</v>
      </c>
    </row>
    <row r="40" spans="1:12" ht="10.5" customHeight="1">
      <c r="A40" s="267"/>
      <c r="B40" s="277"/>
      <c r="C40" s="3" t="s">
        <v>5</v>
      </c>
      <c r="D40" s="25">
        <v>0</v>
      </c>
      <c r="E40" s="25">
        <v>0</v>
      </c>
      <c r="F40" s="25">
        <f t="shared" si="4"/>
        <v>0</v>
      </c>
      <c r="G40" s="25">
        <v>0</v>
      </c>
      <c r="H40" s="25">
        <v>0</v>
      </c>
      <c r="I40" s="25">
        <f t="shared" si="5"/>
        <v>0</v>
      </c>
      <c r="J40" s="25">
        <v>0</v>
      </c>
      <c r="K40" s="25">
        <v>0</v>
      </c>
      <c r="L40" s="25">
        <v>0</v>
      </c>
    </row>
    <row r="41" spans="1:12" ht="10.5" customHeight="1">
      <c r="A41" s="268"/>
      <c r="B41" s="278"/>
      <c r="C41" s="3" t="s">
        <v>103</v>
      </c>
      <c r="D41" s="25">
        <v>0</v>
      </c>
      <c r="E41" s="25">
        <v>0</v>
      </c>
      <c r="F41" s="25">
        <f t="shared" si="4"/>
        <v>0</v>
      </c>
      <c r="G41" s="25">
        <v>0</v>
      </c>
      <c r="H41" s="25">
        <v>0</v>
      </c>
      <c r="I41" s="25">
        <f t="shared" si="5"/>
        <v>0</v>
      </c>
      <c r="J41" s="25">
        <v>0</v>
      </c>
      <c r="K41" s="25">
        <v>0</v>
      </c>
      <c r="L41" s="25">
        <v>0</v>
      </c>
    </row>
    <row r="42" spans="1:12" ht="12.75">
      <c r="A42" s="273" t="s">
        <v>6</v>
      </c>
      <c r="B42" s="274"/>
      <c r="C42" s="275"/>
      <c r="D42" s="57">
        <f aca="true" t="shared" si="6" ref="D42:I42">SUM(D18:D41)</f>
        <v>178</v>
      </c>
      <c r="E42" s="57">
        <f t="shared" si="6"/>
        <v>350</v>
      </c>
      <c r="F42" s="57">
        <f t="shared" si="6"/>
        <v>528</v>
      </c>
      <c r="G42" s="57">
        <f t="shared" si="6"/>
        <v>224</v>
      </c>
      <c r="H42" s="57">
        <f t="shared" si="6"/>
        <v>200</v>
      </c>
      <c r="I42" s="57">
        <f t="shared" si="6"/>
        <v>424</v>
      </c>
      <c r="J42" s="58">
        <f>G42/D42*100</f>
        <v>125.84269662921348</v>
      </c>
      <c r="K42" s="58">
        <f>H42/E42*100</f>
        <v>57.14285714285714</v>
      </c>
      <c r="L42" s="58">
        <f>I42/F42*100</f>
        <v>80.3030303030303</v>
      </c>
    </row>
    <row r="43" spans="1:12" ht="11.25" customHeight="1">
      <c r="A43" s="266" t="s">
        <v>151</v>
      </c>
      <c r="B43" s="276" t="s">
        <v>22</v>
      </c>
      <c r="C43" s="3" t="s">
        <v>4</v>
      </c>
      <c r="D43" s="96">
        <v>0</v>
      </c>
      <c r="E43" s="96">
        <v>0</v>
      </c>
      <c r="F43" s="25">
        <f aca="true" t="shared" si="7" ref="F43:F54">D43+E43</f>
        <v>0</v>
      </c>
      <c r="G43" s="25">
        <v>0</v>
      </c>
      <c r="H43" s="25">
        <v>0</v>
      </c>
      <c r="I43" s="25">
        <f aca="true" t="shared" si="8" ref="I43:I54">G43+H43</f>
        <v>0</v>
      </c>
      <c r="J43" s="25">
        <v>0</v>
      </c>
      <c r="K43" s="25">
        <v>0</v>
      </c>
      <c r="L43" s="25">
        <v>0</v>
      </c>
    </row>
    <row r="44" spans="1:12" ht="9.75" customHeight="1">
      <c r="A44" s="267"/>
      <c r="B44" s="277"/>
      <c r="C44" s="3" t="s">
        <v>5</v>
      </c>
      <c r="D44" s="96">
        <v>0</v>
      </c>
      <c r="E44" s="96">
        <v>0</v>
      </c>
      <c r="F44" s="25">
        <f t="shared" si="7"/>
        <v>0</v>
      </c>
      <c r="G44" s="25">
        <v>0</v>
      </c>
      <c r="H44" s="25">
        <v>0</v>
      </c>
      <c r="I44" s="25">
        <f t="shared" si="8"/>
        <v>0</v>
      </c>
      <c r="J44" s="25">
        <v>0</v>
      </c>
      <c r="K44" s="25">
        <v>0</v>
      </c>
      <c r="L44" s="25">
        <v>0</v>
      </c>
    </row>
    <row r="45" spans="1:12" ht="10.5" customHeight="1">
      <c r="A45" s="267"/>
      <c r="B45" s="278"/>
      <c r="C45" s="3" t="s">
        <v>103</v>
      </c>
      <c r="D45" s="96">
        <v>0</v>
      </c>
      <c r="E45" s="96">
        <v>0</v>
      </c>
      <c r="F45" s="25">
        <f t="shared" si="7"/>
        <v>0</v>
      </c>
      <c r="G45" s="25">
        <v>0</v>
      </c>
      <c r="H45" s="25">
        <v>0</v>
      </c>
      <c r="I45" s="25">
        <f t="shared" si="8"/>
        <v>0</v>
      </c>
      <c r="J45" s="25">
        <v>0</v>
      </c>
      <c r="K45" s="25">
        <v>0</v>
      </c>
      <c r="L45" s="25">
        <v>0</v>
      </c>
    </row>
    <row r="46" spans="1:12" ht="11.25" customHeight="1">
      <c r="A46" s="267"/>
      <c r="B46" s="276" t="s">
        <v>23</v>
      </c>
      <c r="C46" s="3" t="s">
        <v>4</v>
      </c>
      <c r="D46" s="96">
        <v>0</v>
      </c>
      <c r="E46" s="96">
        <v>0</v>
      </c>
      <c r="F46" s="25">
        <f t="shared" si="7"/>
        <v>0</v>
      </c>
      <c r="G46" s="25">
        <v>0</v>
      </c>
      <c r="H46" s="25">
        <v>0</v>
      </c>
      <c r="I46" s="25">
        <f t="shared" si="8"/>
        <v>0</v>
      </c>
      <c r="J46" s="25">
        <v>0</v>
      </c>
      <c r="K46" s="25">
        <v>0</v>
      </c>
      <c r="L46" s="25">
        <v>0</v>
      </c>
    </row>
    <row r="47" spans="1:12" ht="10.5" customHeight="1">
      <c r="A47" s="267"/>
      <c r="B47" s="277"/>
      <c r="C47" s="3" t="s">
        <v>5</v>
      </c>
      <c r="D47" s="96">
        <v>0</v>
      </c>
      <c r="E47" s="96">
        <v>0</v>
      </c>
      <c r="F47" s="25">
        <f t="shared" si="7"/>
        <v>0</v>
      </c>
      <c r="G47" s="25">
        <v>0</v>
      </c>
      <c r="H47" s="25">
        <v>0</v>
      </c>
      <c r="I47" s="25">
        <f t="shared" si="8"/>
        <v>0</v>
      </c>
      <c r="J47" s="25">
        <v>0</v>
      </c>
      <c r="K47" s="25">
        <v>0</v>
      </c>
      <c r="L47" s="25">
        <v>0</v>
      </c>
    </row>
    <row r="48" spans="1:12" ht="11.25" customHeight="1">
      <c r="A48" s="267"/>
      <c r="B48" s="278"/>
      <c r="C48" s="3" t="s">
        <v>103</v>
      </c>
      <c r="D48" s="96">
        <v>0</v>
      </c>
      <c r="E48" s="96">
        <v>0</v>
      </c>
      <c r="F48" s="25">
        <f t="shared" si="7"/>
        <v>0</v>
      </c>
      <c r="G48" s="25">
        <v>0</v>
      </c>
      <c r="H48" s="25">
        <v>0</v>
      </c>
      <c r="I48" s="25">
        <f t="shared" si="8"/>
        <v>0</v>
      </c>
      <c r="J48" s="25">
        <v>0</v>
      </c>
      <c r="K48" s="25">
        <v>0</v>
      </c>
      <c r="L48" s="25">
        <v>0</v>
      </c>
    </row>
    <row r="49" spans="1:12" ht="12" customHeight="1">
      <c r="A49" s="267"/>
      <c r="B49" s="276" t="s">
        <v>24</v>
      </c>
      <c r="C49" s="3" t="s">
        <v>4</v>
      </c>
      <c r="D49" s="96">
        <v>0</v>
      </c>
      <c r="E49" s="96">
        <v>0</v>
      </c>
      <c r="F49" s="25">
        <f t="shared" si="7"/>
        <v>0</v>
      </c>
      <c r="G49" s="25">
        <v>0</v>
      </c>
      <c r="H49" s="25">
        <v>0</v>
      </c>
      <c r="I49" s="25">
        <f t="shared" si="8"/>
        <v>0</v>
      </c>
      <c r="J49" s="25">
        <v>0</v>
      </c>
      <c r="K49" s="25">
        <v>0</v>
      </c>
      <c r="L49" s="25">
        <v>0</v>
      </c>
    </row>
    <row r="50" spans="1:12" ht="9.75" customHeight="1">
      <c r="A50" s="267"/>
      <c r="B50" s="277"/>
      <c r="C50" s="3" t="s">
        <v>5</v>
      </c>
      <c r="D50" s="96">
        <v>0</v>
      </c>
      <c r="E50" s="96">
        <v>0</v>
      </c>
      <c r="F50" s="25">
        <f t="shared" si="7"/>
        <v>0</v>
      </c>
      <c r="G50" s="25">
        <v>0</v>
      </c>
      <c r="H50" s="25">
        <v>0</v>
      </c>
      <c r="I50" s="25">
        <f t="shared" si="8"/>
        <v>0</v>
      </c>
      <c r="J50" s="25">
        <v>0</v>
      </c>
      <c r="K50" s="25">
        <v>0</v>
      </c>
      <c r="L50" s="25">
        <v>0</v>
      </c>
    </row>
    <row r="51" spans="1:12" ht="10.5" customHeight="1">
      <c r="A51" s="267"/>
      <c r="B51" s="278"/>
      <c r="C51" s="3" t="s">
        <v>103</v>
      </c>
      <c r="D51" s="96">
        <v>0</v>
      </c>
      <c r="E51" s="96">
        <v>0</v>
      </c>
      <c r="F51" s="25">
        <f t="shared" si="7"/>
        <v>0</v>
      </c>
      <c r="G51" s="25">
        <v>0</v>
      </c>
      <c r="H51" s="25">
        <v>0</v>
      </c>
      <c r="I51" s="25">
        <f t="shared" si="8"/>
        <v>0</v>
      </c>
      <c r="J51" s="25">
        <v>0</v>
      </c>
      <c r="K51" s="25">
        <v>0</v>
      </c>
      <c r="L51" s="25">
        <v>0</v>
      </c>
    </row>
    <row r="52" spans="1:12" ht="10.5" customHeight="1">
      <c r="A52" s="267"/>
      <c r="B52" s="276" t="s">
        <v>25</v>
      </c>
      <c r="C52" s="3" t="s">
        <v>4</v>
      </c>
      <c r="D52" s="96">
        <v>0</v>
      </c>
      <c r="E52" s="96">
        <v>0</v>
      </c>
      <c r="F52" s="25">
        <f t="shared" si="7"/>
        <v>0</v>
      </c>
      <c r="G52" s="25">
        <v>0</v>
      </c>
      <c r="H52" s="25">
        <v>0</v>
      </c>
      <c r="I52" s="25">
        <f t="shared" si="8"/>
        <v>0</v>
      </c>
      <c r="J52" s="25">
        <v>0</v>
      </c>
      <c r="K52" s="25">
        <v>0</v>
      </c>
      <c r="L52" s="25">
        <v>0</v>
      </c>
    </row>
    <row r="53" spans="1:12" ht="10.5" customHeight="1">
      <c r="A53" s="267"/>
      <c r="B53" s="277"/>
      <c r="C53" s="3" t="s">
        <v>5</v>
      </c>
      <c r="D53" s="96">
        <v>0</v>
      </c>
      <c r="E53" s="96">
        <v>0</v>
      </c>
      <c r="F53" s="25">
        <f t="shared" si="7"/>
        <v>0</v>
      </c>
      <c r="G53" s="25">
        <v>0</v>
      </c>
      <c r="H53" s="25">
        <v>0</v>
      </c>
      <c r="I53" s="25">
        <f t="shared" si="8"/>
        <v>0</v>
      </c>
      <c r="J53" s="25">
        <v>0</v>
      </c>
      <c r="K53" s="25">
        <v>0</v>
      </c>
      <c r="L53" s="25">
        <v>0</v>
      </c>
    </row>
    <row r="54" spans="1:12" ht="9.75" customHeight="1">
      <c r="A54" s="268"/>
      <c r="B54" s="278"/>
      <c r="C54" s="3" t="s">
        <v>103</v>
      </c>
      <c r="D54" s="96">
        <v>0</v>
      </c>
      <c r="E54" s="96">
        <v>0</v>
      </c>
      <c r="F54" s="25">
        <f t="shared" si="7"/>
        <v>0</v>
      </c>
      <c r="G54" s="25">
        <v>0</v>
      </c>
      <c r="H54" s="25">
        <v>0</v>
      </c>
      <c r="I54" s="25">
        <f t="shared" si="8"/>
        <v>0</v>
      </c>
      <c r="J54" s="25">
        <v>0</v>
      </c>
      <c r="K54" s="25">
        <v>0</v>
      </c>
      <c r="L54" s="25">
        <v>0</v>
      </c>
    </row>
    <row r="55" spans="1:12" ht="12.75">
      <c r="A55" s="273" t="s">
        <v>6</v>
      </c>
      <c r="B55" s="274"/>
      <c r="C55" s="275"/>
      <c r="D55" s="57">
        <f aca="true" t="shared" si="9" ref="D55:I55">SUM(D43:D54)</f>
        <v>0</v>
      </c>
      <c r="E55" s="57">
        <f t="shared" si="9"/>
        <v>0</v>
      </c>
      <c r="F55" s="57">
        <f t="shared" si="9"/>
        <v>0</v>
      </c>
      <c r="G55" s="57">
        <f t="shared" si="9"/>
        <v>0</v>
      </c>
      <c r="H55" s="57">
        <f t="shared" si="9"/>
        <v>0</v>
      </c>
      <c r="I55" s="57">
        <f t="shared" si="9"/>
        <v>0</v>
      </c>
      <c r="J55" s="58">
        <v>0</v>
      </c>
      <c r="K55" s="58">
        <v>0</v>
      </c>
      <c r="L55" s="58">
        <v>0</v>
      </c>
    </row>
    <row r="56" spans="1:12" ht="12.75">
      <c r="A56" s="266" t="s">
        <v>152</v>
      </c>
      <c r="B56" s="276" t="s">
        <v>26</v>
      </c>
      <c r="C56" s="3" t="s">
        <v>4</v>
      </c>
      <c r="D56" s="139">
        <v>0</v>
      </c>
      <c r="E56" s="139">
        <v>0</v>
      </c>
      <c r="F56" s="25">
        <f aca="true" t="shared" si="10" ref="F56:F61">D56+E56</f>
        <v>0</v>
      </c>
      <c r="G56" s="25">
        <v>0</v>
      </c>
      <c r="H56" s="25">
        <v>0</v>
      </c>
      <c r="I56" s="25">
        <f aca="true" t="shared" si="11" ref="I56:I61">G56+H56</f>
        <v>0</v>
      </c>
      <c r="J56" s="25">
        <v>0</v>
      </c>
      <c r="K56" s="25">
        <v>0</v>
      </c>
      <c r="L56" s="25">
        <v>0</v>
      </c>
    </row>
    <row r="57" spans="1:12" ht="12.75">
      <c r="A57" s="267"/>
      <c r="B57" s="277"/>
      <c r="C57" s="3" t="s">
        <v>5</v>
      </c>
      <c r="D57" s="139">
        <v>0</v>
      </c>
      <c r="E57" s="139">
        <v>0</v>
      </c>
      <c r="F57" s="25">
        <f t="shared" si="10"/>
        <v>0</v>
      </c>
      <c r="G57" s="25">
        <v>0</v>
      </c>
      <c r="H57" s="25">
        <v>0</v>
      </c>
      <c r="I57" s="25">
        <f t="shared" si="11"/>
        <v>0</v>
      </c>
      <c r="J57" s="25">
        <v>0</v>
      </c>
      <c r="K57" s="25">
        <v>0</v>
      </c>
      <c r="L57" s="25">
        <v>0</v>
      </c>
    </row>
    <row r="58" spans="1:12" ht="12.75">
      <c r="A58" s="267"/>
      <c r="B58" s="278"/>
      <c r="C58" s="3" t="s">
        <v>103</v>
      </c>
      <c r="D58" s="139">
        <v>0</v>
      </c>
      <c r="E58" s="139">
        <v>0</v>
      </c>
      <c r="F58" s="25">
        <f t="shared" si="10"/>
        <v>0</v>
      </c>
      <c r="G58" s="25">
        <v>0</v>
      </c>
      <c r="H58" s="25">
        <v>0</v>
      </c>
      <c r="I58" s="25">
        <f t="shared" si="11"/>
        <v>0</v>
      </c>
      <c r="J58" s="25">
        <v>0</v>
      </c>
      <c r="K58" s="25">
        <v>0</v>
      </c>
      <c r="L58" s="25">
        <v>0</v>
      </c>
    </row>
    <row r="59" spans="1:12" ht="12.75">
      <c r="A59" s="267"/>
      <c r="B59" s="276" t="s">
        <v>27</v>
      </c>
      <c r="C59" s="3" t="s">
        <v>4</v>
      </c>
      <c r="D59" s="139">
        <v>0</v>
      </c>
      <c r="E59" s="139">
        <v>0</v>
      </c>
      <c r="F59" s="25">
        <f t="shared" si="10"/>
        <v>0</v>
      </c>
      <c r="G59" s="25">
        <v>0</v>
      </c>
      <c r="H59" s="25">
        <v>0</v>
      </c>
      <c r="I59" s="25">
        <f t="shared" si="11"/>
        <v>0</v>
      </c>
      <c r="J59" s="25">
        <v>0</v>
      </c>
      <c r="K59" s="25">
        <v>0</v>
      </c>
      <c r="L59" s="25">
        <v>0</v>
      </c>
    </row>
    <row r="60" spans="1:12" ht="12.75">
      <c r="A60" s="267"/>
      <c r="B60" s="277"/>
      <c r="C60" s="3" t="s">
        <v>5</v>
      </c>
      <c r="D60" s="139">
        <v>0</v>
      </c>
      <c r="E60" s="139">
        <v>0</v>
      </c>
      <c r="F60" s="25">
        <f t="shared" si="10"/>
        <v>0</v>
      </c>
      <c r="G60" s="25">
        <v>0</v>
      </c>
      <c r="H60" s="25">
        <v>0</v>
      </c>
      <c r="I60" s="25">
        <f t="shared" si="11"/>
        <v>0</v>
      </c>
      <c r="J60" s="25">
        <v>0</v>
      </c>
      <c r="K60" s="25">
        <v>0</v>
      </c>
      <c r="L60" s="25">
        <v>0</v>
      </c>
    </row>
    <row r="61" spans="1:12" ht="12.75">
      <c r="A61" s="268"/>
      <c r="B61" s="278"/>
      <c r="C61" s="3" t="s">
        <v>103</v>
      </c>
      <c r="D61" s="139">
        <v>0</v>
      </c>
      <c r="E61" s="139">
        <v>0</v>
      </c>
      <c r="F61" s="25">
        <f t="shared" si="10"/>
        <v>0</v>
      </c>
      <c r="G61" s="25">
        <v>0</v>
      </c>
      <c r="H61" s="25">
        <v>0</v>
      </c>
      <c r="I61" s="25">
        <f t="shared" si="11"/>
        <v>0</v>
      </c>
      <c r="J61" s="25">
        <v>0</v>
      </c>
      <c r="K61" s="25">
        <v>0</v>
      </c>
      <c r="L61" s="25">
        <v>0</v>
      </c>
    </row>
    <row r="62" spans="1:12" ht="12.75">
      <c r="A62" s="273" t="s">
        <v>6</v>
      </c>
      <c r="B62" s="274"/>
      <c r="C62" s="275"/>
      <c r="D62" s="57">
        <f aca="true" t="shared" si="12" ref="D62:I62">SUM(D56:D61)</f>
        <v>0</v>
      </c>
      <c r="E62" s="57">
        <f t="shared" si="12"/>
        <v>0</v>
      </c>
      <c r="F62" s="57">
        <f t="shared" si="12"/>
        <v>0</v>
      </c>
      <c r="G62" s="57">
        <f t="shared" si="12"/>
        <v>0</v>
      </c>
      <c r="H62" s="57">
        <f t="shared" si="12"/>
        <v>0</v>
      </c>
      <c r="I62" s="57">
        <f t="shared" si="12"/>
        <v>0</v>
      </c>
      <c r="J62" s="58">
        <v>0</v>
      </c>
      <c r="K62" s="58">
        <v>0</v>
      </c>
      <c r="L62" s="58">
        <v>0</v>
      </c>
    </row>
    <row r="63" spans="1:12" ht="12.75">
      <c r="A63" s="279" t="s">
        <v>169</v>
      </c>
      <c r="B63" s="279"/>
      <c r="C63" s="4" t="s">
        <v>4</v>
      </c>
      <c r="D63" s="102">
        <f aca="true" t="shared" si="13" ref="D63:I65">D8+D11+D14+D18+D21+D24+D27+D30+D33+D36+D39+D43+D46+D49+D52+D56+D59</f>
        <v>438</v>
      </c>
      <c r="E63" s="102">
        <f t="shared" si="13"/>
        <v>700</v>
      </c>
      <c r="F63" s="102">
        <f t="shared" si="13"/>
        <v>1138</v>
      </c>
      <c r="G63" s="25">
        <f t="shared" si="13"/>
        <v>230</v>
      </c>
      <c r="H63" s="25">
        <f t="shared" si="13"/>
        <v>205</v>
      </c>
      <c r="I63" s="25">
        <f t="shared" si="13"/>
        <v>435</v>
      </c>
      <c r="J63" s="25">
        <f>G63/D63*100</f>
        <v>52.51141552511416</v>
      </c>
      <c r="K63" s="25">
        <f aca="true" t="shared" si="14" ref="K63:L66">H63/E63*100</f>
        <v>29.28571428571429</v>
      </c>
      <c r="L63" s="25">
        <f t="shared" si="14"/>
        <v>38.22495606326889</v>
      </c>
    </row>
    <row r="64" spans="1:12" ht="12.75">
      <c r="A64" s="279"/>
      <c r="B64" s="279"/>
      <c r="C64" s="4" t="s">
        <v>5</v>
      </c>
      <c r="D64" s="102">
        <f t="shared" si="13"/>
        <v>90</v>
      </c>
      <c r="E64" s="102">
        <f t="shared" si="13"/>
        <v>50</v>
      </c>
      <c r="F64" s="102">
        <f t="shared" si="13"/>
        <v>140</v>
      </c>
      <c r="G64" s="25">
        <f t="shared" si="13"/>
        <v>0</v>
      </c>
      <c r="H64" s="25">
        <f t="shared" si="13"/>
        <v>0</v>
      </c>
      <c r="I64" s="25">
        <f t="shared" si="13"/>
        <v>0</v>
      </c>
      <c r="J64" s="25">
        <f>G64/D64*100</f>
        <v>0</v>
      </c>
      <c r="K64" s="25">
        <f t="shared" si="14"/>
        <v>0</v>
      </c>
      <c r="L64" s="25">
        <f t="shared" si="14"/>
        <v>0</v>
      </c>
    </row>
    <row r="65" spans="1:12" ht="12.75">
      <c r="A65" s="279"/>
      <c r="B65" s="279"/>
      <c r="C65" s="4" t="s">
        <v>103</v>
      </c>
      <c r="D65" s="102">
        <f t="shared" si="13"/>
        <v>0</v>
      </c>
      <c r="E65" s="102">
        <f t="shared" si="13"/>
        <v>0</v>
      </c>
      <c r="F65" s="102">
        <f t="shared" si="13"/>
        <v>0</v>
      </c>
      <c r="G65" s="25">
        <f t="shared" si="13"/>
        <v>0</v>
      </c>
      <c r="H65" s="25">
        <f t="shared" si="13"/>
        <v>0</v>
      </c>
      <c r="I65" s="25">
        <f t="shared" si="13"/>
        <v>0</v>
      </c>
      <c r="J65" s="25">
        <v>0</v>
      </c>
      <c r="K65" s="25">
        <v>0</v>
      </c>
      <c r="L65" s="25">
        <v>0</v>
      </c>
    </row>
    <row r="66" spans="1:12" ht="12.75">
      <c r="A66" s="224" t="s">
        <v>11</v>
      </c>
      <c r="B66" s="225"/>
      <c r="C66" s="225"/>
      <c r="D66" s="191">
        <f aca="true" t="shared" si="15" ref="D66:I66">SUM(D63:D65)</f>
        <v>528</v>
      </c>
      <c r="E66" s="191">
        <f t="shared" si="15"/>
        <v>750</v>
      </c>
      <c r="F66" s="191">
        <f>SUM(F63:F65)</f>
        <v>1278</v>
      </c>
      <c r="G66" s="191">
        <f t="shared" si="15"/>
        <v>230</v>
      </c>
      <c r="H66" s="191">
        <f t="shared" si="15"/>
        <v>205</v>
      </c>
      <c r="I66" s="191">
        <f t="shared" si="15"/>
        <v>435</v>
      </c>
      <c r="J66" s="191">
        <f>G66/D66*100</f>
        <v>43.56060606060606</v>
      </c>
      <c r="K66" s="191">
        <f t="shared" si="14"/>
        <v>27.333333333333332</v>
      </c>
      <c r="L66" s="191">
        <f t="shared" si="14"/>
        <v>34.037558685446015</v>
      </c>
    </row>
  </sheetData>
  <sheetProtection/>
  <mergeCells count="39">
    <mergeCell ref="A1:C1"/>
    <mergeCell ref="A2:B2"/>
    <mergeCell ref="D2:H2"/>
    <mergeCell ref="A3:L3"/>
    <mergeCell ref="E4:G4"/>
    <mergeCell ref="J4:L4"/>
    <mergeCell ref="A5:A6"/>
    <mergeCell ref="B5:B6"/>
    <mergeCell ref="C5:C6"/>
    <mergeCell ref="D5:F5"/>
    <mergeCell ref="G5:I5"/>
    <mergeCell ref="J5:L5"/>
    <mergeCell ref="A8:A16"/>
    <mergeCell ref="B8:B10"/>
    <mergeCell ref="B11:B13"/>
    <mergeCell ref="B14:B16"/>
    <mergeCell ref="A17:C17"/>
    <mergeCell ref="A18:A41"/>
    <mergeCell ref="B18:B20"/>
    <mergeCell ref="B21:B23"/>
    <mergeCell ref="B24:B26"/>
    <mergeCell ref="B27:B29"/>
    <mergeCell ref="B30:B32"/>
    <mergeCell ref="B33:B35"/>
    <mergeCell ref="B36:B38"/>
    <mergeCell ref="B39:B41"/>
    <mergeCell ref="A42:C42"/>
    <mergeCell ref="A43:A54"/>
    <mergeCell ref="B43:B45"/>
    <mergeCell ref="B46:B48"/>
    <mergeCell ref="B49:B51"/>
    <mergeCell ref="B52:B54"/>
    <mergeCell ref="A66:C66"/>
    <mergeCell ref="A55:C55"/>
    <mergeCell ref="A56:A61"/>
    <mergeCell ref="B56:B58"/>
    <mergeCell ref="B59:B61"/>
    <mergeCell ref="A62:C62"/>
    <mergeCell ref="A63:B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7"/>
  <sheetViews>
    <sheetView zoomScalePageLayoutView="0" workbookViewId="0" topLeftCell="A1">
      <selection activeCell="Q21" sqref="Q21"/>
    </sheetView>
  </sheetViews>
  <sheetFormatPr defaultColWidth="9.140625" defaultRowHeight="12.75"/>
  <cols>
    <col min="1" max="1" width="12.57421875" style="0" customWidth="1"/>
    <col min="2" max="2" width="9.8515625" style="0" customWidth="1"/>
    <col min="6" max="9" width="4.8515625" style="0" customWidth="1"/>
    <col min="10" max="10" width="8.140625" style="0" customWidth="1"/>
    <col min="11" max="11" width="7.421875" style="0" customWidth="1"/>
    <col min="12" max="12" width="9.140625" style="7" customWidth="1"/>
    <col min="13" max="16" width="4.8515625" style="7" customWidth="1"/>
    <col min="17" max="18" width="5.57421875" style="7" customWidth="1"/>
    <col min="19" max="19" width="5.57421875" style="0" customWidth="1"/>
  </cols>
  <sheetData>
    <row r="1" spans="1:33" ht="12.75">
      <c r="A1" s="233" t="s">
        <v>13</v>
      </c>
      <c r="B1" s="233"/>
      <c r="C1" s="233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3" ht="12.75">
      <c r="A2" s="233" t="s">
        <v>14</v>
      </c>
      <c r="B2" s="233"/>
      <c r="C2" s="233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12.75">
      <c r="A3" s="6"/>
      <c r="B3" s="6"/>
      <c r="C3" s="6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ht="12.75">
      <c r="A4" s="240" t="s">
        <v>96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ht="12.75">
      <c r="A5" s="240" t="s">
        <v>319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ht="12.75">
      <c r="A6" s="240" t="s">
        <v>270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6:33" ht="12.75">
      <c r="P8" s="253" t="s">
        <v>214</v>
      </c>
      <c r="Q8" s="253"/>
      <c r="R8" s="253"/>
      <c r="S8" s="253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20:33" ht="12.75"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ht="12.75">
      <c r="A10" s="246" t="s">
        <v>66</v>
      </c>
      <c r="B10" s="251" t="s">
        <v>56</v>
      </c>
      <c r="C10" s="248" t="s">
        <v>216</v>
      </c>
      <c r="D10" s="249"/>
      <c r="E10" s="250"/>
      <c r="F10" s="248" t="s">
        <v>218</v>
      </c>
      <c r="G10" s="249"/>
      <c r="H10" s="249"/>
      <c r="I10" s="250"/>
      <c r="J10" s="248" t="s">
        <v>217</v>
      </c>
      <c r="K10" s="249"/>
      <c r="L10" s="250"/>
      <c r="M10" s="248" t="s">
        <v>218</v>
      </c>
      <c r="N10" s="249"/>
      <c r="O10" s="249"/>
      <c r="P10" s="250"/>
      <c r="Q10" s="248" t="s">
        <v>104</v>
      </c>
      <c r="R10" s="249"/>
      <c r="S10" s="250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256" ht="12.75">
      <c r="A11" s="247"/>
      <c r="B11" s="252"/>
      <c r="C11" s="164" t="s">
        <v>0</v>
      </c>
      <c r="D11" s="164" t="s">
        <v>1</v>
      </c>
      <c r="E11" s="164" t="s">
        <v>2</v>
      </c>
      <c r="F11" s="156">
        <v>1</v>
      </c>
      <c r="G11" s="156">
        <v>2</v>
      </c>
      <c r="H11" s="156">
        <v>3</v>
      </c>
      <c r="I11" s="156">
        <v>4</v>
      </c>
      <c r="J11" s="164" t="s">
        <v>0</v>
      </c>
      <c r="K11" s="164" t="s">
        <v>1</v>
      </c>
      <c r="L11" s="164" t="s">
        <v>2</v>
      </c>
      <c r="M11" s="156">
        <v>1</v>
      </c>
      <c r="N11" s="156">
        <v>2</v>
      </c>
      <c r="O11" s="156">
        <v>3</v>
      </c>
      <c r="P11" s="156">
        <v>4</v>
      </c>
      <c r="Q11" s="169" t="s">
        <v>232</v>
      </c>
      <c r="R11" s="169" t="s">
        <v>233</v>
      </c>
      <c r="S11" s="169" t="s">
        <v>219</v>
      </c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17" customFormat="1" ht="11.25" customHeight="1">
      <c r="A12" s="14">
        <v>1</v>
      </c>
      <c r="B12" s="15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29">
        <v>12</v>
      </c>
      <c r="M12" s="29">
        <v>13</v>
      </c>
      <c r="N12" s="29">
        <v>14</v>
      </c>
      <c r="O12" s="29">
        <v>15</v>
      </c>
      <c r="P12" s="29">
        <v>16</v>
      </c>
      <c r="Q12" s="29">
        <v>17</v>
      </c>
      <c r="R12" s="29">
        <v>18</v>
      </c>
      <c r="S12" s="16">
        <v>19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43" ht="12.75">
      <c r="A13" s="230" t="s">
        <v>161</v>
      </c>
      <c r="B13" s="170" t="s">
        <v>58</v>
      </c>
      <c r="C13" s="166">
        <v>9.57</v>
      </c>
      <c r="D13" s="32">
        <v>0</v>
      </c>
      <c r="E13" s="34">
        <f aca="true" t="shared" si="0" ref="E13:E25">C13+D13</f>
        <v>9.57</v>
      </c>
      <c r="F13" s="34">
        <v>1.5</v>
      </c>
      <c r="G13" s="34">
        <v>8.07</v>
      </c>
      <c r="H13" s="34">
        <v>0</v>
      </c>
      <c r="I13" s="34">
        <v>0</v>
      </c>
      <c r="J13" s="34">
        <v>4.52</v>
      </c>
      <c r="K13" s="34">
        <v>0</v>
      </c>
      <c r="L13" s="34">
        <f>J13+K13</f>
        <v>4.52</v>
      </c>
      <c r="M13" s="34">
        <v>0.5</v>
      </c>
      <c r="N13" s="34">
        <v>4.02</v>
      </c>
      <c r="O13" s="34">
        <v>0</v>
      </c>
      <c r="P13" s="34">
        <v>0</v>
      </c>
      <c r="Q13" s="136">
        <f aca="true" t="shared" si="1" ref="Q13:S14">J13/C13*100</f>
        <v>47.230929989550674</v>
      </c>
      <c r="R13" s="136">
        <v>0</v>
      </c>
      <c r="S13" s="136">
        <f t="shared" si="1"/>
        <v>47.230929989550674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</row>
    <row r="14" spans="1:129" ht="12.75">
      <c r="A14" s="231"/>
      <c r="B14" s="130" t="s">
        <v>59</v>
      </c>
      <c r="C14" s="32">
        <v>6.95</v>
      </c>
      <c r="D14" s="32">
        <v>1.3</v>
      </c>
      <c r="E14" s="34">
        <f t="shared" si="0"/>
        <v>8.25</v>
      </c>
      <c r="F14" s="34">
        <v>7.25</v>
      </c>
      <c r="G14" s="34">
        <v>0</v>
      </c>
      <c r="H14" s="34">
        <v>0</v>
      </c>
      <c r="I14" s="34">
        <v>1</v>
      </c>
      <c r="J14" s="32">
        <v>2.85</v>
      </c>
      <c r="K14" s="32">
        <v>0</v>
      </c>
      <c r="L14" s="34">
        <f>J14+K14</f>
        <v>2.85</v>
      </c>
      <c r="M14" s="34">
        <v>1.8</v>
      </c>
      <c r="N14" s="34">
        <v>1.05</v>
      </c>
      <c r="O14" s="34">
        <v>0</v>
      </c>
      <c r="P14" s="34">
        <v>0</v>
      </c>
      <c r="Q14" s="136">
        <f t="shared" si="1"/>
        <v>41.007194244604314</v>
      </c>
      <c r="R14" s="136">
        <f t="shared" si="1"/>
        <v>0</v>
      </c>
      <c r="S14" s="136">
        <f t="shared" si="1"/>
        <v>34.54545454545455</v>
      </c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</row>
    <row r="15" spans="1:33" ht="12.75">
      <c r="A15" s="231"/>
      <c r="B15" s="130" t="s">
        <v>9</v>
      </c>
      <c r="C15" s="32">
        <v>3.38</v>
      </c>
      <c r="D15" s="32">
        <v>5.59</v>
      </c>
      <c r="E15" s="34">
        <f t="shared" si="0"/>
        <v>8.969999999999999</v>
      </c>
      <c r="F15" s="34">
        <v>6</v>
      </c>
      <c r="G15" s="34">
        <v>2.97</v>
      </c>
      <c r="H15" s="34">
        <v>0</v>
      </c>
      <c r="I15" s="34">
        <v>0</v>
      </c>
      <c r="J15" s="32">
        <v>2.33</v>
      </c>
      <c r="K15" s="32">
        <v>0</v>
      </c>
      <c r="L15" s="34">
        <f>J15+K15</f>
        <v>2.33</v>
      </c>
      <c r="M15" s="34">
        <v>1.5</v>
      </c>
      <c r="N15" s="34">
        <v>0.83</v>
      </c>
      <c r="O15" s="34">
        <v>0</v>
      </c>
      <c r="P15" s="34">
        <v>0</v>
      </c>
      <c r="Q15" s="136">
        <f aca="true" t="shared" si="2" ref="Q15:Q26">J15/C15*100</f>
        <v>68.93491124260356</v>
      </c>
      <c r="R15" s="136">
        <f aca="true" t="shared" si="3" ref="R15:R26">K15/D15*100</f>
        <v>0</v>
      </c>
      <c r="S15" s="136">
        <f aca="true" t="shared" si="4" ref="S15:S26">L15/E15*100</f>
        <v>25.97547380156076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 ht="12.75">
      <c r="A16" s="232"/>
      <c r="B16" s="53" t="s">
        <v>2</v>
      </c>
      <c r="C16" s="114">
        <f>SUM(C13:C15)</f>
        <v>19.9</v>
      </c>
      <c r="D16" s="114">
        <f>SUM(D13:D15)</f>
        <v>6.89</v>
      </c>
      <c r="E16" s="149">
        <f t="shared" si="0"/>
        <v>26.79</v>
      </c>
      <c r="F16" s="149">
        <f>SUM(F13:F15)</f>
        <v>14.75</v>
      </c>
      <c r="G16" s="149">
        <f>SUM(G13:G15)</f>
        <v>11.040000000000001</v>
      </c>
      <c r="H16" s="149">
        <f>SUM(H13:H15)</f>
        <v>0</v>
      </c>
      <c r="I16" s="149">
        <f>SUM(I13:I15)</f>
        <v>1</v>
      </c>
      <c r="J16" s="114">
        <f aca="true" t="shared" si="5" ref="J16:P16">SUM(J13:J15)</f>
        <v>9.7</v>
      </c>
      <c r="K16" s="114">
        <f t="shared" si="5"/>
        <v>0</v>
      </c>
      <c r="L16" s="149">
        <f t="shared" si="5"/>
        <v>9.7</v>
      </c>
      <c r="M16" s="149">
        <f t="shared" si="5"/>
        <v>3.8</v>
      </c>
      <c r="N16" s="149">
        <f t="shared" si="5"/>
        <v>5.8999999999999995</v>
      </c>
      <c r="O16" s="149">
        <f t="shared" si="5"/>
        <v>0</v>
      </c>
      <c r="P16" s="149">
        <f t="shared" si="5"/>
        <v>0</v>
      </c>
      <c r="Q16" s="150">
        <f t="shared" si="2"/>
        <v>48.743718592964825</v>
      </c>
      <c r="R16" s="150">
        <f t="shared" si="3"/>
        <v>0</v>
      </c>
      <c r="S16" s="150">
        <f t="shared" si="4"/>
        <v>36.207540126913024</v>
      </c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12.75">
      <c r="A17" s="74"/>
      <c r="B17" s="130" t="s">
        <v>60</v>
      </c>
      <c r="C17" s="32">
        <v>11.25</v>
      </c>
      <c r="D17" s="32">
        <v>1.6</v>
      </c>
      <c r="E17" s="34">
        <f t="shared" si="0"/>
        <v>12.85</v>
      </c>
      <c r="F17" s="34">
        <v>10.85</v>
      </c>
      <c r="G17" s="34">
        <v>0</v>
      </c>
      <c r="H17" s="34">
        <v>2</v>
      </c>
      <c r="I17" s="34">
        <v>0</v>
      </c>
      <c r="J17" s="88">
        <v>11.25</v>
      </c>
      <c r="K17" s="88">
        <v>0</v>
      </c>
      <c r="L17" s="34">
        <f>J17+K17</f>
        <v>11.25</v>
      </c>
      <c r="M17" s="132">
        <v>8.65</v>
      </c>
      <c r="N17" s="132">
        <v>0</v>
      </c>
      <c r="O17" s="132">
        <v>2</v>
      </c>
      <c r="P17" s="132">
        <v>0.6</v>
      </c>
      <c r="Q17" s="136">
        <f t="shared" si="2"/>
        <v>100</v>
      </c>
      <c r="R17" s="136">
        <f t="shared" si="3"/>
        <v>0</v>
      </c>
      <c r="S17" s="136">
        <f t="shared" si="4"/>
        <v>87.54863813229572</v>
      </c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3" ht="12.75">
      <c r="A18" s="75" t="s">
        <v>162</v>
      </c>
      <c r="B18" s="130" t="s">
        <v>61</v>
      </c>
      <c r="C18" s="32">
        <v>1</v>
      </c>
      <c r="D18" s="32">
        <v>0</v>
      </c>
      <c r="E18" s="34">
        <f t="shared" si="0"/>
        <v>1</v>
      </c>
      <c r="F18" s="34">
        <v>0.5</v>
      </c>
      <c r="G18" s="34">
        <v>0</v>
      </c>
      <c r="H18" s="34">
        <v>0.3</v>
      </c>
      <c r="I18" s="34">
        <v>0.2</v>
      </c>
      <c r="J18" s="88">
        <v>0.5</v>
      </c>
      <c r="K18" s="88">
        <v>0</v>
      </c>
      <c r="L18" s="34">
        <f>J18+K18</f>
        <v>0.5</v>
      </c>
      <c r="M18" s="132">
        <v>0</v>
      </c>
      <c r="N18" s="132">
        <v>0</v>
      </c>
      <c r="O18" s="132">
        <v>0.3</v>
      </c>
      <c r="P18" s="132">
        <v>0.2</v>
      </c>
      <c r="Q18" s="136">
        <f t="shared" si="2"/>
        <v>50</v>
      </c>
      <c r="R18" s="136">
        <v>0</v>
      </c>
      <c r="S18" s="136">
        <f t="shared" si="4"/>
        <v>50</v>
      </c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1:33" ht="12.75">
      <c r="A19" s="76"/>
      <c r="B19" s="53" t="s">
        <v>2</v>
      </c>
      <c r="C19" s="114">
        <f>SUM(C17:C18)</f>
        <v>12.25</v>
      </c>
      <c r="D19" s="114">
        <f>SUM(D17:D18)</f>
        <v>1.6</v>
      </c>
      <c r="E19" s="149">
        <f t="shared" si="0"/>
        <v>13.85</v>
      </c>
      <c r="F19" s="149">
        <f>SUM(F17:F18)</f>
        <v>11.35</v>
      </c>
      <c r="G19" s="149">
        <f>SUM(G17:G18)</f>
        <v>0</v>
      </c>
      <c r="H19" s="149">
        <f>SUM(H17:H18)</f>
        <v>2.3</v>
      </c>
      <c r="I19" s="149">
        <f>SUM(I17:I18)</f>
        <v>0.2</v>
      </c>
      <c r="J19" s="114">
        <f aca="true" t="shared" si="6" ref="J19:P19">SUM(J17:J18)</f>
        <v>11.75</v>
      </c>
      <c r="K19" s="114">
        <f t="shared" si="6"/>
        <v>0</v>
      </c>
      <c r="L19" s="149">
        <f t="shared" si="6"/>
        <v>11.75</v>
      </c>
      <c r="M19" s="149">
        <f t="shared" si="6"/>
        <v>8.65</v>
      </c>
      <c r="N19" s="149">
        <f t="shared" si="6"/>
        <v>0</v>
      </c>
      <c r="O19" s="149">
        <f t="shared" si="6"/>
        <v>2.3</v>
      </c>
      <c r="P19" s="149">
        <f t="shared" si="6"/>
        <v>0.8</v>
      </c>
      <c r="Q19" s="150">
        <f t="shared" si="2"/>
        <v>95.91836734693877</v>
      </c>
      <c r="R19" s="150">
        <f t="shared" si="3"/>
        <v>0</v>
      </c>
      <c r="S19" s="150">
        <f t="shared" si="4"/>
        <v>84.8375451263538</v>
      </c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ht="12.75">
      <c r="A20" s="74"/>
      <c r="B20" s="130" t="s">
        <v>62</v>
      </c>
      <c r="C20" s="88">
        <v>0</v>
      </c>
      <c r="D20" s="88">
        <v>0</v>
      </c>
      <c r="E20" s="34">
        <f t="shared" si="0"/>
        <v>0</v>
      </c>
      <c r="F20" s="34">
        <v>0</v>
      </c>
      <c r="G20" s="34">
        <v>0</v>
      </c>
      <c r="H20" s="34">
        <v>0</v>
      </c>
      <c r="I20" s="34">
        <v>0</v>
      </c>
      <c r="J20" s="32">
        <v>0</v>
      </c>
      <c r="K20" s="32">
        <v>0</v>
      </c>
      <c r="L20" s="34">
        <f>J20+K20</f>
        <v>0</v>
      </c>
      <c r="M20" s="34">
        <v>0</v>
      </c>
      <c r="N20" s="34">
        <v>0</v>
      </c>
      <c r="O20" s="34">
        <v>0</v>
      </c>
      <c r="P20" s="34">
        <v>0</v>
      </c>
      <c r="Q20" s="171">
        <v>0</v>
      </c>
      <c r="R20" s="136">
        <v>0</v>
      </c>
      <c r="S20" s="136">
        <v>0</v>
      </c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ht="12.75">
      <c r="A21" s="75" t="s">
        <v>163</v>
      </c>
      <c r="B21" s="130" t="s">
        <v>63</v>
      </c>
      <c r="C21" s="88">
        <v>0.78</v>
      </c>
      <c r="D21" s="88">
        <v>0.12</v>
      </c>
      <c r="E21" s="34">
        <f t="shared" si="0"/>
        <v>0.9</v>
      </c>
      <c r="F21" s="34">
        <v>0.59</v>
      </c>
      <c r="G21" s="34">
        <v>0</v>
      </c>
      <c r="H21" s="34">
        <v>0.31</v>
      </c>
      <c r="I21" s="34">
        <v>0</v>
      </c>
      <c r="J21" s="32">
        <v>0.78</v>
      </c>
      <c r="K21" s="32">
        <v>0</v>
      </c>
      <c r="L21" s="34">
        <f>J21+K21</f>
        <v>0.78</v>
      </c>
      <c r="M21" s="34">
        <v>0.3</v>
      </c>
      <c r="N21" s="34">
        <v>0</v>
      </c>
      <c r="O21" s="34">
        <v>0.48</v>
      </c>
      <c r="P21" s="34">
        <v>0</v>
      </c>
      <c r="Q21" s="136">
        <f t="shared" si="2"/>
        <v>100</v>
      </c>
      <c r="R21" s="136">
        <f t="shared" si="3"/>
        <v>0</v>
      </c>
      <c r="S21" s="136">
        <f t="shared" si="4"/>
        <v>86.66666666666667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ht="12.75">
      <c r="A22" s="76"/>
      <c r="B22" s="53" t="s">
        <v>2</v>
      </c>
      <c r="C22" s="114">
        <f>SUM(C20:C21)</f>
        <v>0.78</v>
      </c>
      <c r="D22" s="114">
        <f>SUM(D20:D21)</f>
        <v>0.12</v>
      </c>
      <c r="E22" s="149">
        <f t="shared" si="0"/>
        <v>0.9</v>
      </c>
      <c r="F22" s="149">
        <f>SUM(F20:F21)</f>
        <v>0.59</v>
      </c>
      <c r="G22" s="149">
        <f>SUM(G20:G21)</f>
        <v>0</v>
      </c>
      <c r="H22" s="149">
        <f>SUM(H20:H21)</f>
        <v>0.31</v>
      </c>
      <c r="I22" s="149">
        <v>0</v>
      </c>
      <c r="J22" s="114">
        <f aca="true" t="shared" si="7" ref="J22:P22">SUM(J20:J21)</f>
        <v>0.78</v>
      </c>
      <c r="K22" s="114">
        <f t="shared" si="7"/>
        <v>0</v>
      </c>
      <c r="L22" s="149">
        <f t="shared" si="7"/>
        <v>0.78</v>
      </c>
      <c r="M22" s="149">
        <f t="shared" si="7"/>
        <v>0.3</v>
      </c>
      <c r="N22" s="149">
        <f t="shared" si="7"/>
        <v>0</v>
      </c>
      <c r="O22" s="149">
        <f t="shared" si="7"/>
        <v>0.48</v>
      </c>
      <c r="P22" s="149">
        <f t="shared" si="7"/>
        <v>0</v>
      </c>
      <c r="Q22" s="150">
        <f t="shared" si="2"/>
        <v>100</v>
      </c>
      <c r="R22" s="150">
        <f t="shared" si="3"/>
        <v>0</v>
      </c>
      <c r="S22" s="150">
        <f t="shared" si="4"/>
        <v>86.66666666666667</v>
      </c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12.75">
      <c r="A23" s="74"/>
      <c r="B23" s="130" t="s">
        <v>64</v>
      </c>
      <c r="C23" s="88">
        <v>0</v>
      </c>
      <c r="D23" s="32">
        <v>0</v>
      </c>
      <c r="E23" s="34">
        <f t="shared" si="0"/>
        <v>0</v>
      </c>
      <c r="F23" s="34">
        <v>0</v>
      </c>
      <c r="G23" s="34">
        <v>0.1</v>
      </c>
      <c r="H23" s="34">
        <v>0</v>
      </c>
      <c r="I23" s="34">
        <v>0</v>
      </c>
      <c r="J23" s="32">
        <v>0</v>
      </c>
      <c r="K23" s="32">
        <v>0</v>
      </c>
      <c r="L23" s="34">
        <f>J23+K23</f>
        <v>0</v>
      </c>
      <c r="M23" s="34">
        <v>0</v>
      </c>
      <c r="N23" s="34">
        <v>0</v>
      </c>
      <c r="O23" s="34">
        <v>0</v>
      </c>
      <c r="P23" s="34">
        <v>0</v>
      </c>
      <c r="Q23" s="136">
        <v>0</v>
      </c>
      <c r="R23" s="136">
        <v>0</v>
      </c>
      <c r="S23" s="136">
        <v>0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12.75">
      <c r="A24" s="75" t="s">
        <v>164</v>
      </c>
      <c r="B24" s="130" t="s">
        <v>65</v>
      </c>
      <c r="C24" s="88">
        <v>0</v>
      </c>
      <c r="D24" s="32">
        <v>0</v>
      </c>
      <c r="E24" s="34">
        <f t="shared" si="0"/>
        <v>0</v>
      </c>
      <c r="F24" s="34">
        <v>0</v>
      </c>
      <c r="G24" s="34">
        <v>0.2</v>
      </c>
      <c r="H24" s="34">
        <v>0</v>
      </c>
      <c r="I24" s="34">
        <v>0</v>
      </c>
      <c r="J24" s="32">
        <v>0</v>
      </c>
      <c r="K24" s="32">
        <v>0</v>
      </c>
      <c r="L24" s="34">
        <f>J24+K24</f>
        <v>0</v>
      </c>
      <c r="M24" s="34">
        <v>0</v>
      </c>
      <c r="N24" s="34">
        <v>0</v>
      </c>
      <c r="O24" s="34">
        <v>0</v>
      </c>
      <c r="P24" s="34">
        <v>0</v>
      </c>
      <c r="Q24" s="136">
        <v>0</v>
      </c>
      <c r="R24" s="136">
        <v>0</v>
      </c>
      <c r="S24" s="136">
        <v>0</v>
      </c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ht="12.75">
      <c r="A25" s="76"/>
      <c r="B25" s="53" t="s">
        <v>2</v>
      </c>
      <c r="C25" s="114">
        <f>SUM(C23:C24)</f>
        <v>0</v>
      </c>
      <c r="D25" s="114">
        <f>SUM(D23:D24)</f>
        <v>0</v>
      </c>
      <c r="E25" s="149">
        <f t="shared" si="0"/>
        <v>0</v>
      </c>
      <c r="F25" s="149">
        <f>SUM(F23:F24)</f>
        <v>0</v>
      </c>
      <c r="G25" s="149">
        <v>0.3</v>
      </c>
      <c r="H25" s="149">
        <f>SUM(H23:H24)</f>
        <v>0</v>
      </c>
      <c r="I25" s="149">
        <v>0</v>
      </c>
      <c r="J25" s="114">
        <f aca="true" t="shared" si="8" ref="J25:P25">SUM(J23:J24)</f>
        <v>0</v>
      </c>
      <c r="K25" s="114">
        <f t="shared" si="8"/>
        <v>0</v>
      </c>
      <c r="L25" s="149">
        <f t="shared" si="8"/>
        <v>0</v>
      </c>
      <c r="M25" s="149">
        <f t="shared" si="8"/>
        <v>0</v>
      </c>
      <c r="N25" s="149">
        <f t="shared" si="8"/>
        <v>0</v>
      </c>
      <c r="O25" s="149">
        <f t="shared" si="8"/>
        <v>0</v>
      </c>
      <c r="P25" s="149">
        <f t="shared" si="8"/>
        <v>0</v>
      </c>
      <c r="Q25" s="150">
        <v>0</v>
      </c>
      <c r="R25" s="150">
        <v>0</v>
      </c>
      <c r="S25" s="150">
        <v>0</v>
      </c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3" ht="13.5" customHeight="1">
      <c r="A26" s="228" t="s">
        <v>6</v>
      </c>
      <c r="B26" s="229"/>
      <c r="C26" s="157">
        <f aca="true" t="shared" si="9" ref="C26:H26">C16+C19+C22+C25</f>
        <v>32.93</v>
      </c>
      <c r="D26" s="157">
        <f t="shared" si="9"/>
        <v>8.61</v>
      </c>
      <c r="E26" s="157">
        <f t="shared" si="9"/>
        <v>41.54</v>
      </c>
      <c r="F26" s="157">
        <f t="shared" si="9"/>
        <v>26.69</v>
      </c>
      <c r="G26" s="157">
        <f t="shared" si="9"/>
        <v>11.340000000000002</v>
      </c>
      <c r="H26" s="157">
        <f t="shared" si="9"/>
        <v>2.61</v>
      </c>
      <c r="I26" s="157">
        <f>I16+I19+I22+I25</f>
        <v>1.2</v>
      </c>
      <c r="J26" s="157">
        <f aca="true" t="shared" si="10" ref="J26:P26">J16+J19+J22+J25</f>
        <v>22.23</v>
      </c>
      <c r="K26" s="157">
        <f t="shared" si="10"/>
        <v>0</v>
      </c>
      <c r="L26" s="157">
        <f t="shared" si="10"/>
        <v>22.23</v>
      </c>
      <c r="M26" s="157">
        <f t="shared" si="10"/>
        <v>12.75</v>
      </c>
      <c r="N26" s="157">
        <f t="shared" si="10"/>
        <v>5.8999999999999995</v>
      </c>
      <c r="O26" s="157">
        <f t="shared" si="10"/>
        <v>2.78</v>
      </c>
      <c r="P26" s="157">
        <f t="shared" si="10"/>
        <v>0.8</v>
      </c>
      <c r="Q26" s="172">
        <f t="shared" si="2"/>
        <v>67.50683267537201</v>
      </c>
      <c r="R26" s="172">
        <f t="shared" si="3"/>
        <v>0</v>
      </c>
      <c r="S26" s="172">
        <f t="shared" si="4"/>
        <v>53.514684641309586</v>
      </c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20:33" ht="12.75"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20:33" ht="12.75"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3" ht="12.75">
      <c r="A29" s="86" t="s">
        <v>222</v>
      </c>
      <c r="B29" s="19" t="s">
        <v>223</v>
      </c>
      <c r="C29" s="19"/>
      <c r="D29" s="19"/>
      <c r="E29" s="19"/>
      <c r="F29" s="19"/>
      <c r="G29" s="19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ht="12.75">
      <c r="A30" s="86"/>
      <c r="B30" s="227" t="s">
        <v>224</v>
      </c>
      <c r="C30" s="227"/>
      <c r="D30" s="227"/>
      <c r="E30" s="227"/>
      <c r="F30" s="227"/>
      <c r="G30" s="87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2:33" ht="12.75">
      <c r="B31" s="227" t="s">
        <v>225</v>
      </c>
      <c r="C31" s="227"/>
      <c r="D31" s="227"/>
      <c r="E31" s="227"/>
      <c r="F31" s="227"/>
      <c r="G31" s="227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2:33" ht="12.75">
      <c r="B32" s="19" t="s">
        <v>226</v>
      </c>
      <c r="C32" s="19"/>
      <c r="D32" s="19"/>
      <c r="E32" s="19"/>
      <c r="F32" s="19"/>
      <c r="G32" s="19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20:33" ht="12.75"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4" spans="20:33" ht="12.75"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spans="20:33" ht="12.75"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9" spans="12:18" ht="12.75">
      <c r="L39"/>
      <c r="M39"/>
      <c r="N39"/>
      <c r="O39"/>
      <c r="P39"/>
      <c r="Q39"/>
      <c r="R39"/>
    </row>
    <row r="40" spans="12:18" ht="12.75">
      <c r="L40"/>
      <c r="M40"/>
      <c r="N40"/>
      <c r="O40"/>
      <c r="P40"/>
      <c r="Q40"/>
      <c r="R40"/>
    </row>
    <row r="41" spans="12:18" ht="12.75">
      <c r="L41"/>
      <c r="M41"/>
      <c r="N41"/>
      <c r="O41"/>
      <c r="P41"/>
      <c r="Q41"/>
      <c r="R41"/>
    </row>
    <row r="42" spans="12:18" ht="12.75">
      <c r="L42"/>
      <c r="M42"/>
      <c r="N42"/>
      <c r="O42"/>
      <c r="P42"/>
      <c r="Q42"/>
      <c r="R42"/>
    </row>
    <row r="43" spans="12:18" ht="12.75">
      <c r="L43"/>
      <c r="M43"/>
      <c r="N43"/>
      <c r="O43"/>
      <c r="P43"/>
      <c r="Q43"/>
      <c r="R43"/>
    </row>
    <row r="44" spans="12:18" ht="12.75">
      <c r="L44"/>
      <c r="M44"/>
      <c r="N44"/>
      <c r="O44"/>
      <c r="P44"/>
      <c r="Q44"/>
      <c r="R44"/>
    </row>
    <row r="45" spans="12:18" ht="12.75">
      <c r="L45"/>
      <c r="M45"/>
      <c r="N45"/>
      <c r="O45"/>
      <c r="P45"/>
      <c r="Q45"/>
      <c r="R45"/>
    </row>
    <row r="46" spans="12:18" ht="12.75">
      <c r="L46"/>
      <c r="M46"/>
      <c r="N46"/>
      <c r="O46"/>
      <c r="P46"/>
      <c r="Q46"/>
      <c r="R46"/>
    </row>
    <row r="47" spans="12:18" ht="12.75">
      <c r="L47"/>
      <c r="M47"/>
      <c r="N47"/>
      <c r="O47"/>
      <c r="P47"/>
      <c r="Q47"/>
      <c r="R47"/>
    </row>
    <row r="48" spans="12:18" ht="12.75" customHeight="1">
      <c r="L48"/>
      <c r="M48"/>
      <c r="N48"/>
      <c r="O48"/>
      <c r="P48"/>
      <c r="Q48"/>
      <c r="R48"/>
    </row>
    <row r="49" spans="12:18" ht="12.75">
      <c r="L49"/>
      <c r="M49"/>
      <c r="N49"/>
      <c r="O49"/>
      <c r="P49"/>
      <c r="Q49"/>
      <c r="R49"/>
    </row>
    <row r="50" spans="12:18" ht="12.75">
      <c r="L50"/>
      <c r="M50"/>
      <c r="N50"/>
      <c r="O50"/>
      <c r="P50"/>
      <c r="Q50"/>
      <c r="R50"/>
    </row>
    <row r="51" spans="12:18" ht="12.75">
      <c r="L51"/>
      <c r="M51"/>
      <c r="N51"/>
      <c r="O51"/>
      <c r="P51"/>
      <c r="Q51"/>
      <c r="R51"/>
    </row>
    <row r="52" spans="12:18" ht="12.75">
      <c r="L52"/>
      <c r="M52"/>
      <c r="N52"/>
      <c r="O52"/>
      <c r="P52"/>
      <c r="Q52"/>
      <c r="R52"/>
    </row>
    <row r="53" spans="12:18" ht="12.75">
      <c r="L53"/>
      <c r="M53"/>
      <c r="N53"/>
      <c r="O53"/>
      <c r="P53"/>
      <c r="Q53"/>
      <c r="R53"/>
    </row>
    <row r="54" spans="12:18" ht="12.75">
      <c r="L54"/>
      <c r="M54"/>
      <c r="N54"/>
      <c r="O54"/>
      <c r="P54"/>
      <c r="Q54"/>
      <c r="R54"/>
    </row>
    <row r="55" spans="12:18" ht="12.75">
      <c r="L55"/>
      <c r="M55"/>
      <c r="N55"/>
      <c r="O55"/>
      <c r="P55"/>
      <c r="Q55"/>
      <c r="R55"/>
    </row>
    <row r="56" spans="12:18" ht="12.75">
      <c r="L56"/>
      <c r="M56"/>
      <c r="N56"/>
      <c r="O56"/>
      <c r="P56"/>
      <c r="Q56"/>
      <c r="R56"/>
    </row>
    <row r="57" spans="12:18" ht="12.75">
      <c r="L57"/>
      <c r="M57"/>
      <c r="N57"/>
      <c r="O57"/>
      <c r="P57"/>
      <c r="Q57"/>
      <c r="R57"/>
    </row>
  </sheetData>
  <sheetProtection/>
  <mergeCells count="17">
    <mergeCell ref="B30:F30"/>
    <mergeCell ref="B31:G31"/>
    <mergeCell ref="A26:B26"/>
    <mergeCell ref="A1:C1"/>
    <mergeCell ref="A2:C2"/>
    <mergeCell ref="A4:S4"/>
    <mergeCell ref="A5:S5"/>
    <mergeCell ref="A6:S6"/>
    <mergeCell ref="P8:S8"/>
    <mergeCell ref="M10:P10"/>
    <mergeCell ref="A13:A16"/>
    <mergeCell ref="Q10:S10"/>
    <mergeCell ref="A10:A11"/>
    <mergeCell ref="J10:L10"/>
    <mergeCell ref="C10:E10"/>
    <mergeCell ref="F10:I10"/>
    <mergeCell ref="B10:B11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35"/>
  <sheetViews>
    <sheetView zoomScale="90" zoomScaleNormal="90" zoomScalePageLayoutView="0" workbookViewId="0" topLeftCell="A1">
      <selection activeCell="AA26" sqref="AA26"/>
    </sheetView>
  </sheetViews>
  <sheetFormatPr defaultColWidth="9.140625" defaultRowHeight="12.75"/>
  <cols>
    <col min="1" max="1" width="11.140625" style="0" customWidth="1"/>
    <col min="2" max="2" width="8.421875" style="0" customWidth="1"/>
    <col min="3" max="4" width="5.28125" style="0" customWidth="1"/>
    <col min="5" max="5" width="5.7109375" style="0" customWidth="1"/>
    <col min="6" max="11" width="4.8515625" style="0" customWidth="1"/>
    <col min="12" max="12" width="4.8515625" style="7" customWidth="1"/>
    <col min="13" max="13" width="4.8515625" style="0" customWidth="1"/>
    <col min="14" max="14" width="6.28125" style="0" customWidth="1"/>
    <col min="15" max="16" width="5.140625" style="0" customWidth="1"/>
    <col min="17" max="17" width="5.421875" style="0" customWidth="1"/>
    <col min="18" max="25" width="4.8515625" style="0" customWidth="1"/>
    <col min="26" max="26" width="6.00390625" style="0" customWidth="1"/>
    <col min="27" max="27" width="5.421875" style="0" customWidth="1"/>
  </cols>
  <sheetData>
    <row r="1" spans="1:27" ht="12.75">
      <c r="A1" s="233" t="s">
        <v>13</v>
      </c>
      <c r="B1" s="233"/>
      <c r="C1" s="233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12.75">
      <c r="A2" s="233" t="s">
        <v>14</v>
      </c>
      <c r="B2" s="233"/>
      <c r="C2" s="233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12.75">
      <c r="A3" s="6"/>
      <c r="B3" s="6"/>
      <c r="C3" s="6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ht="12.75">
      <c r="A4" s="240" t="s">
        <v>96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</row>
    <row r="5" spans="1:27" ht="12.75">
      <c r="A5" s="240" t="s">
        <v>319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</row>
    <row r="6" spans="1:27" ht="12.75">
      <c r="A6" s="240" t="s">
        <v>221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3:27" ht="12.75">
      <c r="M8" s="83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53" t="s">
        <v>220</v>
      </c>
      <c r="AA8" s="253"/>
    </row>
    <row r="9" spans="14:27" ht="12.75"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2.75" customHeight="1">
      <c r="A10" s="246" t="s">
        <v>66</v>
      </c>
      <c r="B10" s="251" t="s">
        <v>56</v>
      </c>
      <c r="C10" s="248" t="s">
        <v>227</v>
      </c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50"/>
      <c r="O10" s="248" t="s">
        <v>230</v>
      </c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50"/>
      <c r="AA10" s="173" t="s">
        <v>100</v>
      </c>
    </row>
    <row r="11" spans="1:241" s="17" customFormat="1" ht="11.25" customHeight="1">
      <c r="A11" s="247"/>
      <c r="B11" s="252"/>
      <c r="C11" s="154" t="s">
        <v>190</v>
      </c>
      <c r="D11" s="154">
        <v>106</v>
      </c>
      <c r="E11" s="154" t="s">
        <v>191</v>
      </c>
      <c r="F11" s="154" t="s">
        <v>192</v>
      </c>
      <c r="G11" s="154" t="s">
        <v>193</v>
      </c>
      <c r="H11" s="154" t="s">
        <v>194</v>
      </c>
      <c r="I11" s="154" t="s">
        <v>195</v>
      </c>
      <c r="J11" s="154" t="s">
        <v>196</v>
      </c>
      <c r="K11" s="154" t="s">
        <v>197</v>
      </c>
      <c r="L11" s="154" t="s">
        <v>198</v>
      </c>
      <c r="M11" s="154" t="s">
        <v>199</v>
      </c>
      <c r="N11" s="174" t="s">
        <v>2</v>
      </c>
      <c r="O11" s="154" t="s">
        <v>190</v>
      </c>
      <c r="P11" s="154">
        <v>106</v>
      </c>
      <c r="Q11" s="154" t="s">
        <v>191</v>
      </c>
      <c r="R11" s="154" t="s">
        <v>192</v>
      </c>
      <c r="S11" s="154" t="s">
        <v>193</v>
      </c>
      <c r="T11" s="154" t="s">
        <v>194</v>
      </c>
      <c r="U11" s="154" t="s">
        <v>195</v>
      </c>
      <c r="V11" s="154" t="s">
        <v>196</v>
      </c>
      <c r="W11" s="154" t="s">
        <v>197</v>
      </c>
      <c r="X11" s="154" t="s">
        <v>198</v>
      </c>
      <c r="Y11" s="154" t="s">
        <v>199</v>
      </c>
      <c r="Z11" s="174" t="s">
        <v>2</v>
      </c>
      <c r="AA11" s="156" t="s">
        <v>202</v>
      </c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85"/>
      <c r="IG11" s="85"/>
    </row>
    <row r="12" spans="1:241" s="71" customFormat="1" ht="11.25" customHeight="1">
      <c r="A12" s="91">
        <v>1</v>
      </c>
      <c r="B12" s="89">
        <v>2</v>
      </c>
      <c r="C12" s="92" t="s">
        <v>228</v>
      </c>
      <c r="D12" s="92" t="s">
        <v>229</v>
      </c>
      <c r="E12" s="92">
        <v>5</v>
      </c>
      <c r="F12" s="92">
        <v>6</v>
      </c>
      <c r="G12" s="92">
        <v>7</v>
      </c>
      <c r="H12" s="92">
        <v>8</v>
      </c>
      <c r="I12" s="92">
        <v>9</v>
      </c>
      <c r="J12" s="92">
        <v>10</v>
      </c>
      <c r="K12" s="92">
        <v>11</v>
      </c>
      <c r="L12" s="92">
        <v>12</v>
      </c>
      <c r="M12" s="92">
        <v>13</v>
      </c>
      <c r="N12" s="93">
        <v>14</v>
      </c>
      <c r="O12" s="92">
        <v>15</v>
      </c>
      <c r="P12" s="92">
        <v>16</v>
      </c>
      <c r="Q12" s="92">
        <v>17</v>
      </c>
      <c r="R12" s="92">
        <v>18</v>
      </c>
      <c r="S12" s="92">
        <v>19</v>
      </c>
      <c r="T12" s="92">
        <v>20</v>
      </c>
      <c r="U12" s="92">
        <v>21</v>
      </c>
      <c r="V12" s="92">
        <v>22</v>
      </c>
      <c r="W12" s="92">
        <v>23</v>
      </c>
      <c r="X12" s="92">
        <v>24</v>
      </c>
      <c r="Y12" s="92">
        <v>25</v>
      </c>
      <c r="Z12" s="93">
        <v>26</v>
      </c>
      <c r="AA12" s="94">
        <v>27</v>
      </c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85"/>
      <c r="IG12" s="85"/>
    </row>
    <row r="13" spans="1:241" ht="12.75">
      <c r="A13" s="231" t="s">
        <v>161</v>
      </c>
      <c r="B13" s="103" t="s">
        <v>58</v>
      </c>
      <c r="C13" s="32">
        <v>9.57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72">
        <f>SUM(C13:M13)</f>
        <v>9.57</v>
      </c>
      <c r="O13" s="32">
        <v>4.52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72">
        <f>SUM(O13:Y13)</f>
        <v>4.52</v>
      </c>
      <c r="AA13" s="95">
        <f>Z13/N13*100</f>
        <v>47.230929989550674</v>
      </c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IF13" s="84"/>
      <c r="IG13" s="84"/>
    </row>
    <row r="14" spans="1:112" ht="12.75">
      <c r="A14" s="231"/>
      <c r="B14" s="39" t="s">
        <v>59</v>
      </c>
      <c r="C14" s="32">
        <v>8.25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72">
        <f>SUM(C14:M14)</f>
        <v>8.25</v>
      </c>
      <c r="O14" s="32">
        <v>2.85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72">
        <f>SUM(O14:Y14)</f>
        <v>2.85</v>
      </c>
      <c r="AA14" s="95">
        <f>Z14/N14*100</f>
        <v>34.54545454545455</v>
      </c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</row>
    <row r="15" spans="1:27" ht="12.75">
      <c r="A15" s="231"/>
      <c r="B15" s="39" t="s">
        <v>9</v>
      </c>
      <c r="C15" s="32">
        <v>6.2</v>
      </c>
      <c r="D15" s="32">
        <v>2.77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72">
        <f>SUM(C15:M15)</f>
        <v>8.97</v>
      </c>
      <c r="O15" s="32">
        <v>2.33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72">
        <f>SUM(O15:Y15)</f>
        <v>2.33</v>
      </c>
      <c r="AA15" s="95">
        <f aca="true" t="shared" si="0" ref="AA15:AA26">Z15/N15*100</f>
        <v>25.975473801560756</v>
      </c>
    </row>
    <row r="16" spans="1:27" ht="12.75">
      <c r="A16" s="232"/>
      <c r="B16" s="53" t="s">
        <v>2</v>
      </c>
      <c r="C16" s="114">
        <f aca="true" t="shared" si="1" ref="C16:M16">SUM(C13:C15)</f>
        <v>24.02</v>
      </c>
      <c r="D16" s="114">
        <f t="shared" si="1"/>
        <v>2.77</v>
      </c>
      <c r="E16" s="114">
        <f t="shared" si="1"/>
        <v>0</v>
      </c>
      <c r="F16" s="114">
        <f t="shared" si="1"/>
        <v>0</v>
      </c>
      <c r="G16" s="114">
        <f t="shared" si="1"/>
        <v>0</v>
      </c>
      <c r="H16" s="114">
        <f t="shared" si="1"/>
        <v>0</v>
      </c>
      <c r="I16" s="114">
        <f t="shared" si="1"/>
        <v>0</v>
      </c>
      <c r="J16" s="114">
        <f t="shared" si="1"/>
        <v>0</v>
      </c>
      <c r="K16" s="114">
        <f t="shared" si="1"/>
        <v>0</v>
      </c>
      <c r="L16" s="114">
        <f t="shared" si="1"/>
        <v>0</v>
      </c>
      <c r="M16" s="114">
        <f t="shared" si="1"/>
        <v>0</v>
      </c>
      <c r="N16" s="114">
        <f aca="true" t="shared" si="2" ref="N16:Z16">SUM(N13:N15)</f>
        <v>26.79</v>
      </c>
      <c r="O16" s="114">
        <f t="shared" si="2"/>
        <v>9.7</v>
      </c>
      <c r="P16" s="114">
        <f t="shared" si="2"/>
        <v>0</v>
      </c>
      <c r="Q16" s="114">
        <f t="shared" si="2"/>
        <v>0</v>
      </c>
      <c r="R16" s="114">
        <f t="shared" si="2"/>
        <v>0</v>
      </c>
      <c r="S16" s="114">
        <f t="shared" si="2"/>
        <v>0</v>
      </c>
      <c r="T16" s="114">
        <f t="shared" si="2"/>
        <v>0</v>
      </c>
      <c r="U16" s="114">
        <f t="shared" si="2"/>
        <v>0</v>
      </c>
      <c r="V16" s="114">
        <f t="shared" si="2"/>
        <v>0</v>
      </c>
      <c r="W16" s="114">
        <f t="shared" si="2"/>
        <v>0</v>
      </c>
      <c r="X16" s="114">
        <f t="shared" si="2"/>
        <v>0</v>
      </c>
      <c r="Y16" s="114">
        <f t="shared" si="2"/>
        <v>0</v>
      </c>
      <c r="Z16" s="114">
        <f t="shared" si="2"/>
        <v>9.7</v>
      </c>
      <c r="AA16" s="151">
        <f t="shared" si="0"/>
        <v>36.207540126913024</v>
      </c>
    </row>
    <row r="17" spans="1:27" ht="12.75">
      <c r="A17" s="74"/>
      <c r="B17" s="39" t="s">
        <v>60</v>
      </c>
      <c r="C17" s="32">
        <v>0</v>
      </c>
      <c r="D17" s="32">
        <v>2.75</v>
      </c>
      <c r="E17" s="32">
        <v>10.1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72">
        <f>SUM(C17:M17)</f>
        <v>12.85</v>
      </c>
      <c r="O17" s="88">
        <v>0</v>
      </c>
      <c r="P17" s="88">
        <v>1.75</v>
      </c>
      <c r="Q17" s="88">
        <v>9.5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72">
        <f>SUM(O17:Y17)</f>
        <v>11.25</v>
      </c>
      <c r="AA17" s="95">
        <f t="shared" si="0"/>
        <v>87.54863813229572</v>
      </c>
    </row>
    <row r="18" spans="1:27" ht="12.75">
      <c r="A18" s="75" t="s">
        <v>162</v>
      </c>
      <c r="B18" s="39" t="s">
        <v>61</v>
      </c>
      <c r="C18" s="32">
        <v>0</v>
      </c>
      <c r="D18" s="32">
        <v>0</v>
      </c>
      <c r="E18" s="32">
        <v>0</v>
      </c>
      <c r="F18" s="32">
        <v>0.5</v>
      </c>
      <c r="G18" s="32">
        <v>0</v>
      </c>
      <c r="H18" s="32">
        <v>0.3</v>
      </c>
      <c r="I18" s="32">
        <v>0.2</v>
      </c>
      <c r="J18" s="32">
        <v>0</v>
      </c>
      <c r="K18" s="32">
        <v>0</v>
      </c>
      <c r="L18" s="32">
        <v>0</v>
      </c>
      <c r="M18" s="32">
        <v>0</v>
      </c>
      <c r="N18" s="72">
        <f>SUM(C18:M18)</f>
        <v>1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0.3</v>
      </c>
      <c r="U18" s="32">
        <v>0.2</v>
      </c>
      <c r="V18" s="32">
        <v>0</v>
      </c>
      <c r="W18" s="32">
        <v>0</v>
      </c>
      <c r="X18" s="32">
        <v>0</v>
      </c>
      <c r="Y18" s="32">
        <v>0</v>
      </c>
      <c r="Z18" s="72">
        <f>SUM(O18:Y18)</f>
        <v>0.5</v>
      </c>
      <c r="AA18" s="95">
        <f t="shared" si="0"/>
        <v>50</v>
      </c>
    </row>
    <row r="19" spans="1:27" ht="12.75">
      <c r="A19" s="76"/>
      <c r="B19" s="53" t="s">
        <v>2</v>
      </c>
      <c r="C19" s="114">
        <f aca="true" t="shared" si="3" ref="C19:M19">SUM(C17:C18)</f>
        <v>0</v>
      </c>
      <c r="D19" s="114">
        <f t="shared" si="3"/>
        <v>2.75</v>
      </c>
      <c r="E19" s="114">
        <f t="shared" si="3"/>
        <v>10.1</v>
      </c>
      <c r="F19" s="114">
        <f t="shared" si="3"/>
        <v>0.5</v>
      </c>
      <c r="G19" s="114">
        <f t="shared" si="3"/>
        <v>0</v>
      </c>
      <c r="H19" s="114">
        <f t="shared" si="3"/>
        <v>0.3</v>
      </c>
      <c r="I19" s="114">
        <f t="shared" si="3"/>
        <v>0.2</v>
      </c>
      <c r="J19" s="114">
        <f t="shared" si="3"/>
        <v>0</v>
      </c>
      <c r="K19" s="114">
        <f t="shared" si="3"/>
        <v>0</v>
      </c>
      <c r="L19" s="114">
        <f t="shared" si="3"/>
        <v>0</v>
      </c>
      <c r="M19" s="114">
        <f t="shared" si="3"/>
        <v>0</v>
      </c>
      <c r="N19" s="114">
        <f aca="true" t="shared" si="4" ref="N19:Z19">SUM(N17:N18)</f>
        <v>13.85</v>
      </c>
      <c r="O19" s="114">
        <f t="shared" si="4"/>
        <v>0</v>
      </c>
      <c r="P19" s="114">
        <f t="shared" si="4"/>
        <v>1.75</v>
      </c>
      <c r="Q19" s="114">
        <f t="shared" si="4"/>
        <v>9.5</v>
      </c>
      <c r="R19" s="114">
        <f t="shared" si="4"/>
        <v>0</v>
      </c>
      <c r="S19" s="114">
        <f t="shared" si="4"/>
        <v>0</v>
      </c>
      <c r="T19" s="114">
        <f t="shared" si="4"/>
        <v>0.3</v>
      </c>
      <c r="U19" s="114">
        <f t="shared" si="4"/>
        <v>0.2</v>
      </c>
      <c r="V19" s="114">
        <f t="shared" si="4"/>
        <v>0</v>
      </c>
      <c r="W19" s="114">
        <f t="shared" si="4"/>
        <v>0</v>
      </c>
      <c r="X19" s="114">
        <f t="shared" si="4"/>
        <v>0</v>
      </c>
      <c r="Y19" s="114">
        <f t="shared" si="4"/>
        <v>0</v>
      </c>
      <c r="Z19" s="114">
        <f t="shared" si="4"/>
        <v>11.75</v>
      </c>
      <c r="AA19" s="151">
        <f t="shared" si="0"/>
        <v>84.8375451263538</v>
      </c>
    </row>
    <row r="20" spans="1:27" ht="12.75">
      <c r="A20" s="74"/>
      <c r="B20" s="39" t="s">
        <v>62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73">
        <f>SUM(C20:M20)</f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73">
        <f>SUM(O20:Y20)</f>
        <v>0</v>
      </c>
      <c r="AA20" s="95">
        <v>0</v>
      </c>
    </row>
    <row r="21" spans="1:27" ht="12.75">
      <c r="A21" s="75" t="s">
        <v>163</v>
      </c>
      <c r="B21" s="39" t="s">
        <v>63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0.42</v>
      </c>
      <c r="L21" s="88">
        <v>0.33</v>
      </c>
      <c r="M21" s="88">
        <v>0.15</v>
      </c>
      <c r="N21" s="73">
        <f>SUM(C21:M21)</f>
        <v>0.9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0.3</v>
      </c>
      <c r="X21" s="88">
        <v>0.33</v>
      </c>
      <c r="Y21" s="88">
        <v>0.15</v>
      </c>
      <c r="Z21" s="73">
        <f>SUM(O21:Y21)</f>
        <v>0.78</v>
      </c>
      <c r="AA21" s="95">
        <f t="shared" si="0"/>
        <v>86.66666666666667</v>
      </c>
    </row>
    <row r="22" spans="1:27" ht="12.75">
      <c r="A22" s="76"/>
      <c r="B22" s="53" t="s">
        <v>2</v>
      </c>
      <c r="C22" s="114">
        <f aca="true" t="shared" si="5" ref="C22:M22">SUM(C20:C21)</f>
        <v>0</v>
      </c>
      <c r="D22" s="114">
        <f t="shared" si="5"/>
        <v>0</v>
      </c>
      <c r="E22" s="114">
        <f t="shared" si="5"/>
        <v>0</v>
      </c>
      <c r="F22" s="114">
        <v>0</v>
      </c>
      <c r="G22" s="114">
        <f t="shared" si="5"/>
        <v>0</v>
      </c>
      <c r="H22" s="114">
        <f t="shared" si="5"/>
        <v>0</v>
      </c>
      <c r="I22" s="114">
        <f t="shared" si="5"/>
        <v>0</v>
      </c>
      <c r="J22" s="114">
        <f t="shared" si="5"/>
        <v>0</v>
      </c>
      <c r="K22" s="114">
        <f t="shared" si="5"/>
        <v>0.42</v>
      </c>
      <c r="L22" s="114">
        <f t="shared" si="5"/>
        <v>0.33</v>
      </c>
      <c r="M22" s="114">
        <f t="shared" si="5"/>
        <v>0.15</v>
      </c>
      <c r="N22" s="114">
        <f>SUM(N20:N21)</f>
        <v>0.9</v>
      </c>
      <c r="O22" s="114">
        <f>SUM(O20:O21)</f>
        <v>0</v>
      </c>
      <c r="P22" s="114">
        <f>SUM(P20:P21)</f>
        <v>0</v>
      </c>
      <c r="Q22" s="114">
        <f>SUM(Q20:Q21)</f>
        <v>0</v>
      </c>
      <c r="R22" s="114">
        <v>0</v>
      </c>
      <c r="S22" s="114">
        <f aca="true" t="shared" si="6" ref="S22:Z22">SUM(S20:S21)</f>
        <v>0</v>
      </c>
      <c r="T22" s="114">
        <f t="shared" si="6"/>
        <v>0</v>
      </c>
      <c r="U22" s="114">
        <f t="shared" si="6"/>
        <v>0</v>
      </c>
      <c r="V22" s="114">
        <f t="shared" si="6"/>
        <v>0</v>
      </c>
      <c r="W22" s="114">
        <f t="shared" si="6"/>
        <v>0.3</v>
      </c>
      <c r="X22" s="114">
        <f t="shared" si="6"/>
        <v>0.33</v>
      </c>
      <c r="Y22" s="114">
        <f t="shared" si="6"/>
        <v>0.15</v>
      </c>
      <c r="Z22" s="114">
        <f t="shared" si="6"/>
        <v>0.78</v>
      </c>
      <c r="AA22" s="151">
        <f t="shared" si="0"/>
        <v>86.66666666666667</v>
      </c>
    </row>
    <row r="23" spans="1:27" ht="12.75">
      <c r="A23" s="74"/>
      <c r="B23" s="39" t="s">
        <v>64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72">
        <f>SUM(C23:M23)</f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72">
        <f>SUM(O23:Y23)</f>
        <v>0</v>
      </c>
      <c r="AA23" s="95">
        <v>0</v>
      </c>
    </row>
    <row r="24" spans="1:27" ht="12.75">
      <c r="A24" s="75" t="s">
        <v>164</v>
      </c>
      <c r="B24" s="39" t="s">
        <v>65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72">
        <f>SUM(C24:M24)</f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72">
        <f>SUM(O24:Y24)</f>
        <v>0</v>
      </c>
      <c r="AA24" s="95">
        <v>0</v>
      </c>
    </row>
    <row r="25" spans="1:27" ht="12.75">
      <c r="A25" s="76"/>
      <c r="B25" s="53" t="s">
        <v>2</v>
      </c>
      <c r="C25" s="114">
        <f aca="true" t="shared" si="7" ref="C25:H25">SUM(C23:C24)</f>
        <v>0</v>
      </c>
      <c r="D25" s="114">
        <f t="shared" si="7"/>
        <v>0</v>
      </c>
      <c r="E25" s="114">
        <f t="shared" si="7"/>
        <v>0</v>
      </c>
      <c r="F25" s="114">
        <f t="shared" si="7"/>
        <v>0</v>
      </c>
      <c r="G25" s="114">
        <f t="shared" si="7"/>
        <v>0</v>
      </c>
      <c r="H25" s="114">
        <f t="shared" si="7"/>
        <v>0</v>
      </c>
      <c r="I25" s="114">
        <f aca="true" t="shared" si="8" ref="I25:Z25">SUM(I23:I24)</f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4">
        <f t="shared" si="8"/>
        <v>0</v>
      </c>
      <c r="N25" s="114">
        <f t="shared" si="8"/>
        <v>0</v>
      </c>
      <c r="O25" s="114">
        <f t="shared" si="8"/>
        <v>0</v>
      </c>
      <c r="P25" s="114">
        <f t="shared" si="8"/>
        <v>0</v>
      </c>
      <c r="Q25" s="114">
        <f t="shared" si="8"/>
        <v>0</v>
      </c>
      <c r="R25" s="114">
        <f t="shared" si="8"/>
        <v>0</v>
      </c>
      <c r="S25" s="114">
        <f t="shared" si="8"/>
        <v>0</v>
      </c>
      <c r="T25" s="114">
        <f t="shared" si="8"/>
        <v>0</v>
      </c>
      <c r="U25" s="114">
        <f t="shared" si="8"/>
        <v>0</v>
      </c>
      <c r="V25" s="114">
        <f t="shared" si="8"/>
        <v>0</v>
      </c>
      <c r="W25" s="114">
        <f t="shared" si="8"/>
        <v>0</v>
      </c>
      <c r="X25" s="114">
        <f t="shared" si="8"/>
        <v>0</v>
      </c>
      <c r="Y25" s="114">
        <f t="shared" si="8"/>
        <v>0</v>
      </c>
      <c r="Z25" s="114">
        <f t="shared" si="8"/>
        <v>0</v>
      </c>
      <c r="AA25" s="151">
        <v>0</v>
      </c>
    </row>
    <row r="26" spans="1:27" ht="14.25" customHeight="1">
      <c r="A26" s="228" t="s">
        <v>6</v>
      </c>
      <c r="B26" s="229"/>
      <c r="C26" s="157">
        <f aca="true" t="shared" si="9" ref="C26:N26">C16+C19+C22+C25</f>
        <v>24.02</v>
      </c>
      <c r="D26" s="157">
        <f t="shared" si="9"/>
        <v>5.52</v>
      </c>
      <c r="E26" s="157">
        <f t="shared" si="9"/>
        <v>10.1</v>
      </c>
      <c r="F26" s="157">
        <f t="shared" si="9"/>
        <v>0.5</v>
      </c>
      <c r="G26" s="157">
        <f t="shared" si="9"/>
        <v>0</v>
      </c>
      <c r="H26" s="157">
        <f t="shared" si="9"/>
        <v>0.3</v>
      </c>
      <c r="I26" s="157">
        <f t="shared" si="9"/>
        <v>0.2</v>
      </c>
      <c r="J26" s="157">
        <f t="shared" si="9"/>
        <v>0</v>
      </c>
      <c r="K26" s="157">
        <f t="shared" si="9"/>
        <v>0.42</v>
      </c>
      <c r="L26" s="157">
        <f t="shared" si="9"/>
        <v>0.33</v>
      </c>
      <c r="M26" s="157">
        <f t="shared" si="9"/>
        <v>0.15</v>
      </c>
      <c r="N26" s="157">
        <f t="shared" si="9"/>
        <v>41.54</v>
      </c>
      <c r="O26" s="157">
        <f aca="true" t="shared" si="10" ref="O26:Z26">O16+O19+O22+O25</f>
        <v>9.7</v>
      </c>
      <c r="P26" s="157">
        <f t="shared" si="10"/>
        <v>1.75</v>
      </c>
      <c r="Q26" s="157">
        <f t="shared" si="10"/>
        <v>9.5</v>
      </c>
      <c r="R26" s="157">
        <f t="shared" si="10"/>
        <v>0</v>
      </c>
      <c r="S26" s="157">
        <f t="shared" si="10"/>
        <v>0</v>
      </c>
      <c r="T26" s="157">
        <f t="shared" si="10"/>
        <v>0.3</v>
      </c>
      <c r="U26" s="157">
        <f t="shared" si="10"/>
        <v>0.2</v>
      </c>
      <c r="V26" s="157">
        <f t="shared" si="10"/>
        <v>0</v>
      </c>
      <c r="W26" s="157">
        <f t="shared" si="10"/>
        <v>0.3</v>
      </c>
      <c r="X26" s="157">
        <f t="shared" si="10"/>
        <v>0.33</v>
      </c>
      <c r="Y26" s="157">
        <f t="shared" si="10"/>
        <v>0.15</v>
      </c>
      <c r="Z26" s="157">
        <f t="shared" si="10"/>
        <v>22.23</v>
      </c>
      <c r="AA26" s="175">
        <f t="shared" si="0"/>
        <v>53.514684641309586</v>
      </c>
    </row>
    <row r="27" spans="14:27" ht="12.75"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4:27" ht="12.75"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2.75">
      <c r="A29" s="86" t="s">
        <v>239</v>
      </c>
      <c r="B29" s="19" t="s">
        <v>203</v>
      </c>
      <c r="C29" s="19"/>
      <c r="D29" s="87" t="s">
        <v>204</v>
      </c>
      <c r="E29" s="19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2:27" ht="12.75">
      <c r="B30" s="19" t="s">
        <v>205</v>
      </c>
      <c r="C30" s="19"/>
      <c r="D30" s="19" t="s">
        <v>206</v>
      </c>
      <c r="E30" s="19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2:27" ht="12.75">
      <c r="B31" s="19" t="s">
        <v>207</v>
      </c>
      <c r="C31" s="19"/>
      <c r="D31" s="19" t="s">
        <v>208</v>
      </c>
      <c r="E31" s="19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2:27" ht="12.75">
      <c r="B32" s="87" t="s">
        <v>209</v>
      </c>
      <c r="D32" s="19" t="s">
        <v>210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2:27" ht="12.75">
      <c r="B33" s="87" t="s">
        <v>211</v>
      </c>
      <c r="D33" s="19" t="s">
        <v>212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2:27" ht="12.75">
      <c r="B34" s="87" t="s">
        <v>213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4:27" ht="12.75"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49" ht="12.75" customHeight="1"/>
  </sheetData>
  <sheetProtection/>
  <mergeCells count="12">
    <mergeCell ref="O10:Z10"/>
    <mergeCell ref="A4:AA4"/>
    <mergeCell ref="A5:AA5"/>
    <mergeCell ref="A6:AA6"/>
    <mergeCell ref="Z8:AA8"/>
    <mergeCell ref="C10:N10"/>
    <mergeCell ref="A13:A16"/>
    <mergeCell ref="A26:B26"/>
    <mergeCell ref="A10:A11"/>
    <mergeCell ref="B10:B11"/>
    <mergeCell ref="A1:C1"/>
    <mergeCell ref="A2:C2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5"/>
  <sheetViews>
    <sheetView zoomScalePageLayoutView="0" workbookViewId="0" topLeftCell="A1">
      <selection activeCell="P21" sqref="P21"/>
    </sheetView>
  </sheetViews>
  <sheetFormatPr defaultColWidth="9.140625" defaultRowHeight="12.75"/>
  <cols>
    <col min="1" max="1" width="13.421875" style="0" customWidth="1"/>
    <col min="2" max="2" width="9.7109375" style="0" customWidth="1"/>
    <col min="3" max="3" width="9.8515625" style="0" customWidth="1"/>
    <col min="4" max="4" width="8.57421875" style="0" customWidth="1"/>
    <col min="5" max="5" width="8.140625" style="0" customWidth="1"/>
    <col min="6" max="9" width="5.7109375" style="0" customWidth="1"/>
    <col min="10" max="10" width="9.8515625" style="0" customWidth="1"/>
    <col min="11" max="11" width="8.8515625" style="0" customWidth="1"/>
    <col min="12" max="12" width="8.140625" style="7" customWidth="1"/>
    <col min="13" max="16" width="5.7109375" style="7" customWidth="1"/>
    <col min="17" max="18" width="4.8515625" style="7" customWidth="1"/>
    <col min="19" max="19" width="5.57421875" style="0" customWidth="1"/>
  </cols>
  <sheetData>
    <row r="1" spans="1:33" ht="12.75">
      <c r="A1" s="233" t="s">
        <v>13</v>
      </c>
      <c r="B1" s="233"/>
      <c r="C1" s="233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3" ht="12.75">
      <c r="A2" s="233" t="s">
        <v>14</v>
      </c>
      <c r="B2" s="233"/>
      <c r="C2" s="233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12.75">
      <c r="A3" s="6"/>
      <c r="B3" s="6"/>
      <c r="C3" s="6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ht="12.75">
      <c r="A4" s="240" t="s">
        <v>96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ht="12.75">
      <c r="A5" s="240" t="s">
        <v>319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ht="12.75">
      <c r="A6" s="240" t="s">
        <v>231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6:33" ht="12.75">
      <c r="P8" s="253" t="s">
        <v>215</v>
      </c>
      <c r="Q8" s="253"/>
      <c r="R8" s="253"/>
      <c r="S8" s="253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20:33" ht="12.75"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ht="12.75" customHeight="1">
      <c r="A10" s="234" t="s">
        <v>66</v>
      </c>
      <c r="B10" s="237" t="s">
        <v>56</v>
      </c>
      <c r="C10" s="224" t="s">
        <v>234</v>
      </c>
      <c r="D10" s="225"/>
      <c r="E10" s="226"/>
      <c r="F10" s="224" t="s">
        <v>218</v>
      </c>
      <c r="G10" s="225"/>
      <c r="H10" s="225"/>
      <c r="I10" s="226"/>
      <c r="J10" s="224" t="s">
        <v>236</v>
      </c>
      <c r="K10" s="225"/>
      <c r="L10" s="226"/>
      <c r="M10" s="224" t="s">
        <v>218</v>
      </c>
      <c r="N10" s="225"/>
      <c r="O10" s="225"/>
      <c r="P10" s="226"/>
      <c r="Q10" s="224" t="s">
        <v>104</v>
      </c>
      <c r="R10" s="225"/>
      <c r="S10" s="226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256" ht="12.75">
      <c r="A11" s="236"/>
      <c r="B11" s="254"/>
      <c r="C11" s="193" t="s">
        <v>265</v>
      </c>
      <c r="D11" s="193" t="s">
        <v>235</v>
      </c>
      <c r="E11" s="193" t="s">
        <v>2</v>
      </c>
      <c r="F11" s="165">
        <v>1</v>
      </c>
      <c r="G11" s="165">
        <v>2</v>
      </c>
      <c r="H11" s="165">
        <v>3</v>
      </c>
      <c r="I11" s="165">
        <v>4</v>
      </c>
      <c r="J11" s="193" t="s">
        <v>265</v>
      </c>
      <c r="K11" s="193" t="s">
        <v>235</v>
      </c>
      <c r="L11" s="193" t="s">
        <v>2</v>
      </c>
      <c r="M11" s="165">
        <v>1</v>
      </c>
      <c r="N11" s="165">
        <v>2</v>
      </c>
      <c r="O11" s="165">
        <v>3</v>
      </c>
      <c r="P11" s="165">
        <v>4</v>
      </c>
      <c r="Q11" s="202" t="s">
        <v>232</v>
      </c>
      <c r="R11" s="202" t="s">
        <v>233</v>
      </c>
      <c r="S11" s="202" t="s">
        <v>219</v>
      </c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17" customFormat="1" ht="11.25" customHeight="1">
      <c r="A12" s="14">
        <v>1</v>
      </c>
      <c r="B12" s="15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29">
        <v>12</v>
      </c>
      <c r="M12" s="29">
        <v>13</v>
      </c>
      <c r="N12" s="29">
        <v>14</v>
      </c>
      <c r="O12" s="29">
        <v>15</v>
      </c>
      <c r="P12" s="29">
        <v>16</v>
      </c>
      <c r="Q12" s="29">
        <v>17</v>
      </c>
      <c r="R12" s="29">
        <v>18</v>
      </c>
      <c r="S12" s="16">
        <v>19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43" ht="12.75">
      <c r="A13" s="231" t="s">
        <v>161</v>
      </c>
      <c r="B13" s="170" t="s">
        <v>58</v>
      </c>
      <c r="C13" s="34">
        <v>25</v>
      </c>
      <c r="D13" s="34">
        <v>0</v>
      </c>
      <c r="E13" s="34">
        <f aca="true" t="shared" si="0" ref="E13:E25">C13+D13</f>
        <v>25</v>
      </c>
      <c r="F13" s="137">
        <v>0</v>
      </c>
      <c r="G13" s="32">
        <v>25</v>
      </c>
      <c r="H13" s="32">
        <v>0</v>
      </c>
      <c r="I13" s="32">
        <v>0</v>
      </c>
      <c r="J13" s="34">
        <v>0</v>
      </c>
      <c r="K13" s="34">
        <v>0</v>
      </c>
      <c r="L13" s="34">
        <f>J13+K13</f>
        <v>0</v>
      </c>
      <c r="M13" s="34">
        <v>0</v>
      </c>
      <c r="N13" s="34">
        <v>0</v>
      </c>
      <c r="O13" s="34">
        <v>0</v>
      </c>
      <c r="P13" s="34">
        <v>0</v>
      </c>
      <c r="Q13" s="136">
        <f>J13/C13*100</f>
        <v>0</v>
      </c>
      <c r="R13" s="136">
        <v>0</v>
      </c>
      <c r="S13" s="136">
        <f aca="true" t="shared" si="1" ref="S13:S23">L13/E13*100</f>
        <v>0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</row>
    <row r="14" spans="1:129" ht="12.75">
      <c r="A14" s="231"/>
      <c r="B14" s="130" t="s">
        <v>59</v>
      </c>
      <c r="C14" s="32">
        <v>17.7</v>
      </c>
      <c r="D14" s="32">
        <v>0</v>
      </c>
      <c r="E14" s="34">
        <f t="shared" si="0"/>
        <v>17.7</v>
      </c>
      <c r="F14" s="32">
        <v>15.2</v>
      </c>
      <c r="G14" s="32">
        <v>0</v>
      </c>
      <c r="H14" s="32">
        <v>2</v>
      </c>
      <c r="I14" s="32">
        <v>0.5</v>
      </c>
      <c r="J14" s="32">
        <v>0</v>
      </c>
      <c r="K14" s="32">
        <v>0</v>
      </c>
      <c r="L14" s="34">
        <f>J14+K14</f>
        <v>0</v>
      </c>
      <c r="M14" s="34">
        <v>0</v>
      </c>
      <c r="N14" s="34">
        <v>0</v>
      </c>
      <c r="O14" s="34">
        <v>0</v>
      </c>
      <c r="P14" s="34">
        <v>0</v>
      </c>
      <c r="Q14" s="136">
        <f aca="true" t="shared" si="2" ref="Q14:Q26">J14/C14*100</f>
        <v>0</v>
      </c>
      <c r="R14" s="136">
        <v>0</v>
      </c>
      <c r="S14" s="136">
        <f t="shared" si="1"/>
        <v>0</v>
      </c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</row>
    <row r="15" spans="1:33" ht="12.75">
      <c r="A15" s="231"/>
      <c r="B15" s="130" t="s">
        <v>9</v>
      </c>
      <c r="C15" s="32">
        <v>30.3</v>
      </c>
      <c r="D15" s="32">
        <v>8</v>
      </c>
      <c r="E15" s="34">
        <f t="shared" si="0"/>
        <v>38.3</v>
      </c>
      <c r="F15" s="32">
        <v>17.4</v>
      </c>
      <c r="G15" s="32">
        <v>20.9</v>
      </c>
      <c r="H15" s="32">
        <v>0</v>
      </c>
      <c r="I15" s="32">
        <v>0</v>
      </c>
      <c r="J15" s="32">
        <v>0</v>
      </c>
      <c r="K15" s="32">
        <v>0</v>
      </c>
      <c r="L15" s="34">
        <f>J15+K15</f>
        <v>0</v>
      </c>
      <c r="M15" s="34">
        <v>0</v>
      </c>
      <c r="N15" s="34">
        <v>0</v>
      </c>
      <c r="O15" s="34">
        <v>0</v>
      </c>
      <c r="P15" s="34">
        <v>0</v>
      </c>
      <c r="Q15" s="136">
        <f t="shared" si="2"/>
        <v>0</v>
      </c>
      <c r="R15" s="136">
        <f>K15/D15*100</f>
        <v>0</v>
      </c>
      <c r="S15" s="136">
        <f t="shared" si="1"/>
        <v>0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 ht="12.75">
      <c r="A16" s="232"/>
      <c r="B16" s="53" t="s">
        <v>2</v>
      </c>
      <c r="C16" s="114">
        <f>SUM(C13:C15)</f>
        <v>73</v>
      </c>
      <c r="D16" s="114">
        <f>SUM(D13:D15)</f>
        <v>8</v>
      </c>
      <c r="E16" s="149">
        <f t="shared" si="0"/>
        <v>81</v>
      </c>
      <c r="F16" s="149">
        <f aca="true" t="shared" si="3" ref="F16:L16">SUM(F13:F15)</f>
        <v>32.599999999999994</v>
      </c>
      <c r="G16" s="149">
        <f t="shared" si="3"/>
        <v>45.9</v>
      </c>
      <c r="H16" s="149">
        <f t="shared" si="3"/>
        <v>2</v>
      </c>
      <c r="I16" s="149">
        <f t="shared" si="3"/>
        <v>0.5</v>
      </c>
      <c r="J16" s="114">
        <f t="shared" si="3"/>
        <v>0</v>
      </c>
      <c r="K16" s="114">
        <f t="shared" si="3"/>
        <v>0</v>
      </c>
      <c r="L16" s="149">
        <f t="shared" si="3"/>
        <v>0</v>
      </c>
      <c r="M16" s="149">
        <f>SUM(M13:M15)</f>
        <v>0</v>
      </c>
      <c r="N16" s="149">
        <f>SUM(N13:N15)</f>
        <v>0</v>
      </c>
      <c r="O16" s="149">
        <f>SUM(O13:O15)</f>
        <v>0</v>
      </c>
      <c r="P16" s="149">
        <f>SUM(P13:P15)</f>
        <v>0</v>
      </c>
      <c r="Q16" s="150">
        <f t="shared" si="2"/>
        <v>0</v>
      </c>
      <c r="R16" s="150">
        <f aca="true" t="shared" si="4" ref="R16:R26">K16/D16*100</f>
        <v>0</v>
      </c>
      <c r="S16" s="150">
        <f t="shared" si="1"/>
        <v>0</v>
      </c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12.75">
      <c r="A17" s="74"/>
      <c r="B17" s="130" t="s">
        <v>60</v>
      </c>
      <c r="C17" s="32">
        <v>11</v>
      </c>
      <c r="D17" s="32">
        <v>14</v>
      </c>
      <c r="E17" s="34">
        <f t="shared" si="0"/>
        <v>25</v>
      </c>
      <c r="F17" s="131">
        <v>12</v>
      </c>
      <c r="G17" s="131">
        <v>8</v>
      </c>
      <c r="H17" s="131">
        <v>5</v>
      </c>
      <c r="I17" s="131">
        <v>0</v>
      </c>
      <c r="J17" s="88">
        <v>11</v>
      </c>
      <c r="K17" s="88">
        <v>14.2</v>
      </c>
      <c r="L17" s="132">
        <f>J17+K17</f>
        <v>25.2</v>
      </c>
      <c r="M17" s="132">
        <v>12</v>
      </c>
      <c r="N17" s="132">
        <v>8.2</v>
      </c>
      <c r="O17" s="132">
        <v>2</v>
      </c>
      <c r="P17" s="132">
        <v>3</v>
      </c>
      <c r="Q17" s="136">
        <f t="shared" si="2"/>
        <v>100</v>
      </c>
      <c r="R17" s="136">
        <f t="shared" si="4"/>
        <v>101.42857142857142</v>
      </c>
      <c r="S17" s="136">
        <f t="shared" si="1"/>
        <v>100.8</v>
      </c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3" ht="12.75">
      <c r="A18" s="75" t="s">
        <v>162</v>
      </c>
      <c r="B18" s="130" t="s">
        <v>61</v>
      </c>
      <c r="C18" s="32">
        <v>34</v>
      </c>
      <c r="D18" s="32">
        <v>72.5</v>
      </c>
      <c r="E18" s="34">
        <f>C18+D18</f>
        <v>106.5</v>
      </c>
      <c r="F18" s="131">
        <v>39</v>
      </c>
      <c r="G18" s="131">
        <v>7</v>
      </c>
      <c r="H18" s="131">
        <v>48.5</v>
      </c>
      <c r="I18" s="131">
        <v>12</v>
      </c>
      <c r="J18" s="88">
        <v>33</v>
      </c>
      <c r="K18" s="88">
        <v>89.5</v>
      </c>
      <c r="L18" s="132">
        <f>J18+K18</f>
        <v>122.5</v>
      </c>
      <c r="M18" s="132">
        <v>42</v>
      </c>
      <c r="N18" s="132">
        <v>5</v>
      </c>
      <c r="O18" s="132">
        <v>61.5</v>
      </c>
      <c r="P18" s="132">
        <v>14</v>
      </c>
      <c r="Q18" s="136">
        <f t="shared" si="2"/>
        <v>97.05882352941177</v>
      </c>
      <c r="R18" s="136">
        <f t="shared" si="4"/>
        <v>123.44827586206897</v>
      </c>
      <c r="S18" s="136">
        <f t="shared" si="1"/>
        <v>115.02347417840375</v>
      </c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1:33" ht="12.75">
      <c r="A19" s="76"/>
      <c r="B19" s="53" t="s">
        <v>2</v>
      </c>
      <c r="C19" s="114">
        <f>SUM(C17:C18)</f>
        <v>45</v>
      </c>
      <c r="D19" s="114">
        <f>SUM(D17:D18)</f>
        <v>86.5</v>
      </c>
      <c r="E19" s="149">
        <f t="shared" si="0"/>
        <v>131.5</v>
      </c>
      <c r="F19" s="149">
        <f aca="true" t="shared" si="5" ref="F19:L19">SUM(F17:F18)</f>
        <v>51</v>
      </c>
      <c r="G19" s="149">
        <f t="shared" si="5"/>
        <v>15</v>
      </c>
      <c r="H19" s="149">
        <f t="shared" si="5"/>
        <v>53.5</v>
      </c>
      <c r="I19" s="149">
        <f t="shared" si="5"/>
        <v>12</v>
      </c>
      <c r="J19" s="114">
        <f t="shared" si="5"/>
        <v>44</v>
      </c>
      <c r="K19" s="114">
        <f t="shared" si="5"/>
        <v>103.7</v>
      </c>
      <c r="L19" s="149">
        <f t="shared" si="5"/>
        <v>147.7</v>
      </c>
      <c r="M19" s="149">
        <f>SUM(M17:M18)</f>
        <v>54</v>
      </c>
      <c r="N19" s="149">
        <f>SUM(N17:N18)</f>
        <v>13.2</v>
      </c>
      <c r="O19" s="149">
        <f>SUM(O17:O18)</f>
        <v>63.5</v>
      </c>
      <c r="P19" s="149">
        <f>SUM(P17:P18)</f>
        <v>17</v>
      </c>
      <c r="Q19" s="150">
        <f t="shared" si="2"/>
        <v>97.77777777777777</v>
      </c>
      <c r="R19" s="150">
        <f t="shared" si="4"/>
        <v>119.88439306358383</v>
      </c>
      <c r="S19" s="150">
        <f t="shared" si="1"/>
        <v>112.31939163498097</v>
      </c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ht="12.75">
      <c r="A20" s="74"/>
      <c r="B20" s="130" t="s">
        <v>62</v>
      </c>
      <c r="C20" s="32">
        <v>2.98</v>
      </c>
      <c r="D20" s="32">
        <v>13.4</v>
      </c>
      <c r="E20" s="34">
        <f t="shared" si="0"/>
        <v>16.38</v>
      </c>
      <c r="F20" s="88">
        <v>2.3</v>
      </c>
      <c r="G20" s="88">
        <v>5.17</v>
      </c>
      <c r="H20" s="88">
        <v>8.91</v>
      </c>
      <c r="I20" s="88">
        <v>0</v>
      </c>
      <c r="J20" s="32">
        <v>0</v>
      </c>
      <c r="K20" s="32">
        <v>6.71</v>
      </c>
      <c r="L20" s="34">
        <f>J20+K20</f>
        <v>6.71</v>
      </c>
      <c r="M20" s="132">
        <v>0</v>
      </c>
      <c r="N20" s="132">
        <v>2.59</v>
      </c>
      <c r="O20" s="132">
        <v>4.12</v>
      </c>
      <c r="P20" s="132">
        <v>0</v>
      </c>
      <c r="Q20" s="136">
        <f t="shared" si="2"/>
        <v>0</v>
      </c>
      <c r="R20" s="136">
        <f>K20/D20*100</f>
        <v>50.07462686567165</v>
      </c>
      <c r="S20" s="136">
        <f t="shared" si="1"/>
        <v>40.96459096459097</v>
      </c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ht="12.75">
      <c r="A21" s="75" t="s">
        <v>163</v>
      </c>
      <c r="B21" s="130" t="s">
        <v>63</v>
      </c>
      <c r="C21" s="32">
        <v>4</v>
      </c>
      <c r="D21" s="32">
        <v>97.38</v>
      </c>
      <c r="E21" s="34">
        <f t="shared" si="0"/>
        <v>101.38</v>
      </c>
      <c r="F21" s="88">
        <v>1.5</v>
      </c>
      <c r="G21" s="88">
        <v>0</v>
      </c>
      <c r="H21" s="88">
        <v>99.88</v>
      </c>
      <c r="I21" s="88">
        <v>0</v>
      </c>
      <c r="J21" s="32">
        <v>0.6</v>
      </c>
      <c r="K21" s="137">
        <v>36.38</v>
      </c>
      <c r="L21" s="34">
        <f>J21+K21</f>
        <v>36.980000000000004</v>
      </c>
      <c r="M21" s="132">
        <v>0.3</v>
      </c>
      <c r="N21" s="132">
        <v>0</v>
      </c>
      <c r="O21" s="132">
        <v>36.68</v>
      </c>
      <c r="P21" s="132">
        <v>0</v>
      </c>
      <c r="Q21" s="136">
        <f t="shared" si="2"/>
        <v>15</v>
      </c>
      <c r="R21" s="136">
        <f>K21/D21*100</f>
        <v>37.35880057506675</v>
      </c>
      <c r="S21" s="136">
        <f t="shared" si="1"/>
        <v>36.47662260800947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ht="12.75">
      <c r="A22" s="76"/>
      <c r="B22" s="53" t="s">
        <v>2</v>
      </c>
      <c r="C22" s="114">
        <f>SUM(C20:C21)</f>
        <v>6.98</v>
      </c>
      <c r="D22" s="114">
        <f>SUM(D20:D21)</f>
        <v>110.78</v>
      </c>
      <c r="E22" s="149">
        <f t="shared" si="0"/>
        <v>117.76</v>
      </c>
      <c r="F22" s="149">
        <f>SUM(F20:F21)</f>
        <v>3.8</v>
      </c>
      <c r="G22" s="149">
        <f>SUM(G20:G21)</f>
        <v>5.17</v>
      </c>
      <c r="H22" s="149">
        <f>SUM(H20:H21)</f>
        <v>108.78999999999999</v>
      </c>
      <c r="I22" s="149">
        <v>0</v>
      </c>
      <c r="J22" s="114">
        <f aca="true" t="shared" si="6" ref="J22:P22">SUM(J20:J21)</f>
        <v>0.6</v>
      </c>
      <c r="K22" s="114">
        <f t="shared" si="6"/>
        <v>43.09</v>
      </c>
      <c r="L22" s="149">
        <f t="shared" si="6"/>
        <v>43.690000000000005</v>
      </c>
      <c r="M22" s="149">
        <f t="shared" si="6"/>
        <v>0.3</v>
      </c>
      <c r="N22" s="149">
        <f t="shared" si="6"/>
        <v>2.59</v>
      </c>
      <c r="O22" s="149">
        <f t="shared" si="6"/>
        <v>40.8</v>
      </c>
      <c r="P22" s="149">
        <f t="shared" si="6"/>
        <v>0</v>
      </c>
      <c r="Q22" s="150">
        <f t="shared" si="2"/>
        <v>8.595988538681947</v>
      </c>
      <c r="R22" s="150">
        <v>0</v>
      </c>
      <c r="S22" s="150">
        <f t="shared" si="1"/>
        <v>37.100883152173914</v>
      </c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12.75">
      <c r="A23" s="74"/>
      <c r="B23" s="130" t="s">
        <v>64</v>
      </c>
      <c r="C23" s="32">
        <v>1.5</v>
      </c>
      <c r="D23" s="32">
        <v>0</v>
      </c>
      <c r="E23" s="34">
        <f t="shared" si="0"/>
        <v>1.5</v>
      </c>
      <c r="F23" s="32">
        <v>1.5</v>
      </c>
      <c r="G23" s="32">
        <v>0</v>
      </c>
      <c r="H23" s="32">
        <v>0</v>
      </c>
      <c r="I23" s="32">
        <v>0</v>
      </c>
      <c r="J23" s="32">
        <v>2.5</v>
      </c>
      <c r="K23" s="32">
        <v>0</v>
      </c>
      <c r="L23" s="34">
        <f>J23+K23</f>
        <v>2.5</v>
      </c>
      <c r="M23" s="34">
        <v>1</v>
      </c>
      <c r="N23" s="34">
        <v>1.5</v>
      </c>
      <c r="O23" s="34">
        <v>0</v>
      </c>
      <c r="P23" s="34">
        <v>0</v>
      </c>
      <c r="Q23" s="136">
        <f t="shared" si="2"/>
        <v>166.66666666666669</v>
      </c>
      <c r="R23" s="136">
        <v>0</v>
      </c>
      <c r="S23" s="136">
        <f t="shared" si="1"/>
        <v>166.66666666666669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12.75">
      <c r="A24" s="75" t="s">
        <v>164</v>
      </c>
      <c r="B24" s="130" t="s">
        <v>65</v>
      </c>
      <c r="C24" s="32">
        <v>8</v>
      </c>
      <c r="D24" s="32">
        <v>0</v>
      </c>
      <c r="E24" s="34">
        <f t="shared" si="0"/>
        <v>8</v>
      </c>
      <c r="F24" s="32">
        <v>3</v>
      </c>
      <c r="G24" s="32">
        <v>0</v>
      </c>
      <c r="H24" s="32">
        <v>5</v>
      </c>
      <c r="I24" s="32">
        <v>0</v>
      </c>
      <c r="J24" s="32">
        <v>14</v>
      </c>
      <c r="K24" s="32">
        <v>0</v>
      </c>
      <c r="L24" s="34">
        <f>J24+K24</f>
        <v>14</v>
      </c>
      <c r="M24" s="34">
        <v>0</v>
      </c>
      <c r="N24" s="34">
        <v>9</v>
      </c>
      <c r="O24" s="34">
        <v>5</v>
      </c>
      <c r="P24" s="34">
        <v>0</v>
      </c>
      <c r="Q24" s="136">
        <f t="shared" si="2"/>
        <v>175</v>
      </c>
      <c r="R24" s="136">
        <v>0</v>
      </c>
      <c r="S24" s="136">
        <f>L24/E24*100</f>
        <v>175</v>
      </c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ht="12.75">
      <c r="A25" s="76"/>
      <c r="B25" s="53" t="s">
        <v>2</v>
      </c>
      <c r="C25" s="114">
        <f>SUM(C23:C24)</f>
        <v>9.5</v>
      </c>
      <c r="D25" s="114">
        <f>SUM(D23:D24)</f>
        <v>0</v>
      </c>
      <c r="E25" s="149">
        <f t="shared" si="0"/>
        <v>9.5</v>
      </c>
      <c r="F25" s="149">
        <f>SUM(F23:F24)</f>
        <v>4.5</v>
      </c>
      <c r="G25" s="149">
        <f>SUM(G23:G24)</f>
        <v>0</v>
      </c>
      <c r="H25" s="149">
        <f>SUM(H23:H24)</f>
        <v>5</v>
      </c>
      <c r="I25" s="149">
        <v>0</v>
      </c>
      <c r="J25" s="114">
        <f aca="true" t="shared" si="7" ref="J25:P25">SUM(J23:J24)</f>
        <v>16.5</v>
      </c>
      <c r="K25" s="114">
        <f t="shared" si="7"/>
        <v>0</v>
      </c>
      <c r="L25" s="149">
        <f t="shared" si="7"/>
        <v>16.5</v>
      </c>
      <c r="M25" s="149">
        <f t="shared" si="7"/>
        <v>1</v>
      </c>
      <c r="N25" s="149">
        <f t="shared" si="7"/>
        <v>10.5</v>
      </c>
      <c r="O25" s="149">
        <f t="shared" si="7"/>
        <v>5</v>
      </c>
      <c r="P25" s="149">
        <f t="shared" si="7"/>
        <v>0</v>
      </c>
      <c r="Q25" s="150">
        <f t="shared" si="2"/>
        <v>173.6842105263158</v>
      </c>
      <c r="R25" s="150">
        <v>0</v>
      </c>
      <c r="S25" s="150">
        <f>L25/E25*100</f>
        <v>173.6842105263158</v>
      </c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3" ht="13.5" customHeight="1">
      <c r="A26" s="228" t="s">
        <v>6</v>
      </c>
      <c r="B26" s="229"/>
      <c r="C26" s="157">
        <f aca="true" t="shared" si="8" ref="C26:H26">C16+C19+C22+C25</f>
        <v>134.48000000000002</v>
      </c>
      <c r="D26" s="157">
        <f t="shared" si="8"/>
        <v>205.28</v>
      </c>
      <c r="E26" s="157">
        <f t="shared" si="8"/>
        <v>339.76</v>
      </c>
      <c r="F26" s="157">
        <f t="shared" si="8"/>
        <v>91.89999999999999</v>
      </c>
      <c r="G26" s="157">
        <f t="shared" si="8"/>
        <v>66.07</v>
      </c>
      <c r="H26" s="157">
        <f t="shared" si="8"/>
        <v>169.29</v>
      </c>
      <c r="I26" s="157">
        <f aca="true" t="shared" si="9" ref="I26:P26">I16+I19+I22+I25</f>
        <v>12.5</v>
      </c>
      <c r="J26" s="157">
        <f t="shared" si="9"/>
        <v>61.1</v>
      </c>
      <c r="K26" s="157">
        <f t="shared" si="9"/>
        <v>146.79000000000002</v>
      </c>
      <c r="L26" s="157">
        <f t="shared" si="9"/>
        <v>207.89</v>
      </c>
      <c r="M26" s="157">
        <f t="shared" si="9"/>
        <v>55.3</v>
      </c>
      <c r="N26" s="157">
        <f t="shared" si="9"/>
        <v>26.29</v>
      </c>
      <c r="O26" s="157">
        <f t="shared" si="9"/>
        <v>109.3</v>
      </c>
      <c r="P26" s="157">
        <f t="shared" si="9"/>
        <v>17</v>
      </c>
      <c r="Q26" s="172">
        <f t="shared" si="2"/>
        <v>45.43426531826293</v>
      </c>
      <c r="R26" s="172">
        <f t="shared" si="4"/>
        <v>71.50720966484802</v>
      </c>
      <c r="S26" s="172">
        <f>L26/E26*100</f>
        <v>61.187308688485984</v>
      </c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20:33" ht="12.75"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20:33" ht="12.75"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3" ht="12.75">
      <c r="A29" s="86" t="s">
        <v>222</v>
      </c>
      <c r="B29" s="227" t="s">
        <v>223</v>
      </c>
      <c r="C29" s="227"/>
      <c r="D29" s="227"/>
      <c r="E29" s="227"/>
      <c r="F29" s="227"/>
      <c r="G29" s="227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ht="12.75">
      <c r="A30" s="86"/>
      <c r="B30" s="227" t="s">
        <v>224</v>
      </c>
      <c r="C30" s="227"/>
      <c r="D30" s="227"/>
      <c r="E30" s="227"/>
      <c r="F30" s="227"/>
      <c r="G30" s="87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2:33" ht="12.75">
      <c r="B31" s="227" t="s">
        <v>225</v>
      </c>
      <c r="C31" s="227"/>
      <c r="D31" s="227"/>
      <c r="E31" s="227"/>
      <c r="F31" s="227"/>
      <c r="G31" s="227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2:33" ht="12.75">
      <c r="B32" s="227" t="s">
        <v>226</v>
      </c>
      <c r="C32" s="227"/>
      <c r="D32" s="227"/>
      <c r="E32" s="227"/>
      <c r="F32" s="227"/>
      <c r="G32" s="227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20:33" ht="12.75"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4" spans="20:33" ht="12.75"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spans="20:33" ht="12.75"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46" ht="12.75" customHeight="1"/>
    <row r="47" ht="12.75" customHeight="1"/>
  </sheetData>
  <sheetProtection/>
  <mergeCells count="19">
    <mergeCell ref="A1:C1"/>
    <mergeCell ref="A2:C2"/>
    <mergeCell ref="A4:S4"/>
    <mergeCell ref="A5:S5"/>
    <mergeCell ref="B32:G32"/>
    <mergeCell ref="A13:A16"/>
    <mergeCell ref="A26:B26"/>
    <mergeCell ref="B29:G29"/>
    <mergeCell ref="B30:F30"/>
    <mergeCell ref="B31:G31"/>
    <mergeCell ref="A6:S6"/>
    <mergeCell ref="B10:B11"/>
    <mergeCell ref="Q10:S10"/>
    <mergeCell ref="A10:A11"/>
    <mergeCell ref="J10:L10"/>
    <mergeCell ref="P8:S8"/>
    <mergeCell ref="M10:P10"/>
    <mergeCell ref="C10:E10"/>
    <mergeCell ref="F10:I10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G35"/>
  <sheetViews>
    <sheetView zoomScale="90" zoomScaleNormal="90" zoomScalePageLayoutView="0" workbookViewId="0" topLeftCell="A1">
      <selection activeCell="AD26" sqref="AD26"/>
    </sheetView>
  </sheetViews>
  <sheetFormatPr defaultColWidth="9.140625" defaultRowHeight="12.75"/>
  <cols>
    <col min="1" max="1" width="11.00390625" style="0" customWidth="1"/>
    <col min="2" max="2" width="8.28125" style="0" customWidth="1"/>
    <col min="3" max="3" width="6.140625" style="0" customWidth="1"/>
    <col min="4" max="4" width="5.421875" style="0" customWidth="1"/>
    <col min="5" max="5" width="5.140625" style="0" customWidth="1"/>
    <col min="6" max="6" width="5.00390625" style="0" customWidth="1"/>
    <col min="7" max="7" width="4.8515625" style="0" customWidth="1"/>
    <col min="8" max="10" width="5.28125" style="0" customWidth="1"/>
    <col min="11" max="11" width="6.00390625" style="0" customWidth="1"/>
    <col min="12" max="12" width="5.28125" style="7" customWidth="1"/>
    <col min="13" max="13" width="4.8515625" style="0" customWidth="1"/>
    <col min="14" max="14" width="6.140625" style="0" customWidth="1"/>
    <col min="15" max="15" width="5.28125" style="0" customWidth="1"/>
    <col min="16" max="21" width="4.8515625" style="0" customWidth="1"/>
    <col min="22" max="22" width="4.28125" style="0" customWidth="1"/>
    <col min="23" max="23" width="5.00390625" style="0" customWidth="1"/>
    <col min="24" max="24" width="4.8515625" style="0" customWidth="1"/>
    <col min="25" max="25" width="4.00390625" style="0" customWidth="1"/>
    <col min="26" max="26" width="5.7109375" style="0" customWidth="1"/>
    <col min="27" max="27" width="5.00390625" style="0" customWidth="1"/>
  </cols>
  <sheetData>
    <row r="1" spans="1:27" ht="12.75">
      <c r="A1" s="233" t="s">
        <v>13</v>
      </c>
      <c r="B1" s="233"/>
      <c r="C1" s="233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12.75">
      <c r="A2" s="233" t="s">
        <v>14</v>
      </c>
      <c r="B2" s="233"/>
      <c r="C2" s="233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12.75">
      <c r="A3" s="6"/>
      <c r="B3" s="6"/>
      <c r="C3" s="6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ht="12.75">
      <c r="A4" s="240" t="s">
        <v>96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</row>
    <row r="5" spans="1:27" ht="12.75">
      <c r="A5" s="240" t="s">
        <v>319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</row>
    <row r="6" spans="1:27" ht="12.75">
      <c r="A6" s="240" t="s">
        <v>271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</row>
    <row r="7" spans="1:2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3:27" ht="12.75">
      <c r="M8" s="83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53" t="s">
        <v>237</v>
      </c>
      <c r="AA8" s="253"/>
    </row>
    <row r="9" spans="14:27" ht="12.75"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2.75" customHeight="1">
      <c r="A10" s="246" t="s">
        <v>66</v>
      </c>
      <c r="B10" s="251" t="s">
        <v>56</v>
      </c>
      <c r="C10" s="248" t="s">
        <v>238</v>
      </c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50"/>
      <c r="O10" s="248" t="s">
        <v>269</v>
      </c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50"/>
      <c r="AA10" s="173" t="s">
        <v>100</v>
      </c>
    </row>
    <row r="11" spans="1:241" s="17" customFormat="1" ht="11.25" customHeight="1">
      <c r="A11" s="247"/>
      <c r="B11" s="252"/>
      <c r="C11" s="154" t="s">
        <v>190</v>
      </c>
      <c r="D11" s="154">
        <v>106</v>
      </c>
      <c r="E11" s="154" t="s">
        <v>191</v>
      </c>
      <c r="F11" s="154" t="s">
        <v>192</v>
      </c>
      <c r="G11" s="154" t="s">
        <v>193</v>
      </c>
      <c r="H11" s="154" t="s">
        <v>194</v>
      </c>
      <c r="I11" s="154" t="s">
        <v>195</v>
      </c>
      <c r="J11" s="154" t="s">
        <v>196</v>
      </c>
      <c r="K11" s="154" t="s">
        <v>197</v>
      </c>
      <c r="L11" s="154" t="s">
        <v>198</v>
      </c>
      <c r="M11" s="154" t="s">
        <v>199</v>
      </c>
      <c r="N11" s="174" t="s">
        <v>2</v>
      </c>
      <c r="O11" s="154" t="s">
        <v>190</v>
      </c>
      <c r="P11" s="154">
        <v>106</v>
      </c>
      <c r="Q11" s="154" t="s">
        <v>191</v>
      </c>
      <c r="R11" s="154" t="s">
        <v>192</v>
      </c>
      <c r="S11" s="154" t="s">
        <v>193</v>
      </c>
      <c r="T11" s="154" t="s">
        <v>194</v>
      </c>
      <c r="U11" s="154" t="s">
        <v>195</v>
      </c>
      <c r="V11" s="154" t="s">
        <v>196</v>
      </c>
      <c r="W11" s="154" t="s">
        <v>197</v>
      </c>
      <c r="X11" s="154" t="s">
        <v>198</v>
      </c>
      <c r="Y11" s="154" t="s">
        <v>199</v>
      </c>
      <c r="Z11" s="174" t="s">
        <v>2</v>
      </c>
      <c r="AA11" s="176" t="s">
        <v>202</v>
      </c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85"/>
      <c r="IG11" s="85"/>
    </row>
    <row r="12" spans="1:241" s="71" customFormat="1" ht="11.25" customHeight="1">
      <c r="A12" s="91">
        <v>1</v>
      </c>
      <c r="B12" s="89">
        <v>2</v>
      </c>
      <c r="C12" s="92" t="s">
        <v>228</v>
      </c>
      <c r="D12" s="92" t="s">
        <v>229</v>
      </c>
      <c r="E12" s="92">
        <v>5</v>
      </c>
      <c r="F12" s="92">
        <v>6</v>
      </c>
      <c r="G12" s="92">
        <v>7</v>
      </c>
      <c r="H12" s="92">
        <v>8</v>
      </c>
      <c r="I12" s="92">
        <v>9</v>
      </c>
      <c r="J12" s="92">
        <v>10</v>
      </c>
      <c r="K12" s="92">
        <v>11</v>
      </c>
      <c r="L12" s="92">
        <v>12</v>
      </c>
      <c r="M12" s="92">
        <v>13</v>
      </c>
      <c r="N12" s="93">
        <v>14</v>
      </c>
      <c r="O12" s="92">
        <v>15</v>
      </c>
      <c r="P12" s="92">
        <v>16</v>
      </c>
      <c r="Q12" s="92">
        <v>17</v>
      </c>
      <c r="R12" s="92">
        <v>18</v>
      </c>
      <c r="S12" s="92">
        <v>19</v>
      </c>
      <c r="T12" s="92">
        <v>20</v>
      </c>
      <c r="U12" s="92">
        <v>21</v>
      </c>
      <c r="V12" s="92">
        <v>22</v>
      </c>
      <c r="W12" s="92">
        <v>23</v>
      </c>
      <c r="X12" s="92">
        <v>24</v>
      </c>
      <c r="Y12" s="92">
        <v>25</v>
      </c>
      <c r="Z12" s="93">
        <v>26</v>
      </c>
      <c r="AA12" s="94">
        <v>27</v>
      </c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85"/>
      <c r="IG12" s="85"/>
    </row>
    <row r="13" spans="1:241" ht="12.75">
      <c r="A13" s="231" t="s">
        <v>161</v>
      </c>
      <c r="B13" s="103" t="s">
        <v>58</v>
      </c>
      <c r="C13" s="32">
        <v>25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72">
        <f>SUM(C13:M13)</f>
        <v>25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72">
        <f>SUM(O13:Y13)</f>
        <v>0</v>
      </c>
      <c r="AA13" s="95">
        <f aca="true" t="shared" si="0" ref="AA13:AA26">Z13/N13*100</f>
        <v>0</v>
      </c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IF13" s="84"/>
      <c r="IG13" s="84"/>
    </row>
    <row r="14" spans="1:112" ht="12.75">
      <c r="A14" s="231"/>
      <c r="B14" s="39" t="s">
        <v>59</v>
      </c>
      <c r="C14" s="32">
        <v>17.7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72">
        <f>SUM(C14:M14)</f>
        <v>17.7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72">
        <f>SUM(O14:Y14)</f>
        <v>0</v>
      </c>
      <c r="AA14" s="95">
        <f t="shared" si="0"/>
        <v>0</v>
      </c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</row>
    <row r="15" spans="1:27" ht="12.75">
      <c r="A15" s="231"/>
      <c r="B15" s="39" t="s">
        <v>9</v>
      </c>
      <c r="C15" s="32">
        <v>22.8</v>
      </c>
      <c r="D15" s="32">
        <v>15.5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72">
        <f>SUM(C15:M15)</f>
        <v>38.3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72">
        <f>SUM(O15:Y15)</f>
        <v>0</v>
      </c>
      <c r="AA15" s="95">
        <f t="shared" si="0"/>
        <v>0</v>
      </c>
    </row>
    <row r="16" spans="1:27" ht="12.75">
      <c r="A16" s="232"/>
      <c r="B16" s="53" t="s">
        <v>2</v>
      </c>
      <c r="C16" s="114">
        <f aca="true" t="shared" si="1" ref="C16:Z16">SUM(C13:C15)</f>
        <v>65.5</v>
      </c>
      <c r="D16" s="114">
        <f t="shared" si="1"/>
        <v>15.5</v>
      </c>
      <c r="E16" s="114">
        <f t="shared" si="1"/>
        <v>0</v>
      </c>
      <c r="F16" s="114">
        <f t="shared" si="1"/>
        <v>0</v>
      </c>
      <c r="G16" s="114">
        <f t="shared" si="1"/>
        <v>0</v>
      </c>
      <c r="H16" s="114">
        <f t="shared" si="1"/>
        <v>0</v>
      </c>
      <c r="I16" s="114">
        <f t="shared" si="1"/>
        <v>0</v>
      </c>
      <c r="J16" s="114">
        <f t="shared" si="1"/>
        <v>0</v>
      </c>
      <c r="K16" s="114">
        <f t="shared" si="1"/>
        <v>0</v>
      </c>
      <c r="L16" s="114">
        <f t="shared" si="1"/>
        <v>0</v>
      </c>
      <c r="M16" s="114">
        <f t="shared" si="1"/>
        <v>0</v>
      </c>
      <c r="N16" s="114">
        <f t="shared" si="1"/>
        <v>81</v>
      </c>
      <c r="O16" s="105">
        <f t="shared" si="1"/>
        <v>0</v>
      </c>
      <c r="P16" s="105">
        <f t="shared" si="1"/>
        <v>0</v>
      </c>
      <c r="Q16" s="105">
        <f t="shared" si="1"/>
        <v>0</v>
      </c>
      <c r="R16" s="105">
        <f t="shared" si="1"/>
        <v>0</v>
      </c>
      <c r="S16" s="105">
        <f t="shared" si="1"/>
        <v>0</v>
      </c>
      <c r="T16" s="105">
        <f t="shared" si="1"/>
        <v>0</v>
      </c>
      <c r="U16" s="105">
        <f t="shared" si="1"/>
        <v>0</v>
      </c>
      <c r="V16" s="105">
        <f t="shared" si="1"/>
        <v>0</v>
      </c>
      <c r="W16" s="105">
        <f t="shared" si="1"/>
        <v>0</v>
      </c>
      <c r="X16" s="105">
        <f t="shared" si="1"/>
        <v>0</v>
      </c>
      <c r="Y16" s="105">
        <f t="shared" si="1"/>
        <v>0</v>
      </c>
      <c r="Z16" s="114">
        <f t="shared" si="1"/>
        <v>0</v>
      </c>
      <c r="AA16" s="151">
        <f t="shared" si="0"/>
        <v>0</v>
      </c>
    </row>
    <row r="17" spans="1:27" ht="12.75">
      <c r="A17" s="74"/>
      <c r="B17" s="39" t="s">
        <v>60</v>
      </c>
      <c r="C17" s="131">
        <v>0</v>
      </c>
      <c r="D17" s="131">
        <v>6</v>
      </c>
      <c r="E17" s="131">
        <v>19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72">
        <f>SUM(C17:M17)</f>
        <v>25</v>
      </c>
      <c r="O17" s="127">
        <v>0</v>
      </c>
      <c r="P17" s="127">
        <v>2</v>
      </c>
      <c r="Q17" s="88">
        <v>23.2</v>
      </c>
      <c r="R17" s="127">
        <v>0</v>
      </c>
      <c r="S17" s="127">
        <v>0</v>
      </c>
      <c r="T17" s="127">
        <v>0</v>
      </c>
      <c r="U17" s="127">
        <v>0</v>
      </c>
      <c r="V17" s="127">
        <v>0</v>
      </c>
      <c r="W17" s="127">
        <v>0</v>
      </c>
      <c r="X17" s="127">
        <v>0</v>
      </c>
      <c r="Y17" s="127">
        <v>0</v>
      </c>
      <c r="Z17" s="72">
        <f>SUM(O17:Y17)</f>
        <v>25.2</v>
      </c>
      <c r="AA17" s="95">
        <f t="shared" si="0"/>
        <v>100.8</v>
      </c>
    </row>
    <row r="18" spans="1:27" ht="12.75">
      <c r="A18" s="75" t="s">
        <v>162</v>
      </c>
      <c r="B18" s="39" t="s">
        <v>61</v>
      </c>
      <c r="C18" s="131">
        <v>0</v>
      </c>
      <c r="D18" s="131">
        <v>25.5</v>
      </c>
      <c r="E18" s="131">
        <v>6.5</v>
      </c>
      <c r="F18" s="131">
        <v>26</v>
      </c>
      <c r="G18" s="131">
        <v>4</v>
      </c>
      <c r="H18" s="131">
        <v>15</v>
      </c>
      <c r="I18" s="131">
        <v>29.5</v>
      </c>
      <c r="J18" s="131">
        <v>0</v>
      </c>
      <c r="K18" s="131">
        <v>0</v>
      </c>
      <c r="L18" s="131">
        <v>0</v>
      </c>
      <c r="M18" s="131">
        <v>0</v>
      </c>
      <c r="N18" s="72">
        <f>SUM(C18:M18)</f>
        <v>106.5</v>
      </c>
      <c r="O18" s="127">
        <v>0</v>
      </c>
      <c r="P18" s="127">
        <v>31.5</v>
      </c>
      <c r="Q18" s="127">
        <v>2.5</v>
      </c>
      <c r="R18" s="127">
        <v>23</v>
      </c>
      <c r="S18" s="127">
        <v>5</v>
      </c>
      <c r="T18" s="127">
        <v>21</v>
      </c>
      <c r="U18" s="127">
        <v>39.5</v>
      </c>
      <c r="V18" s="127">
        <v>0</v>
      </c>
      <c r="W18" s="127">
        <v>0</v>
      </c>
      <c r="X18" s="127">
        <v>0</v>
      </c>
      <c r="Y18" s="127">
        <v>0</v>
      </c>
      <c r="Z18" s="72">
        <f>SUM(O18:Y18)</f>
        <v>122.5</v>
      </c>
      <c r="AA18" s="95">
        <f t="shared" si="0"/>
        <v>115.02347417840375</v>
      </c>
    </row>
    <row r="19" spans="1:27" ht="12.75">
      <c r="A19" s="76"/>
      <c r="B19" s="53" t="s">
        <v>2</v>
      </c>
      <c r="C19" s="114">
        <f aca="true" t="shared" si="2" ref="C19:Z19">SUM(C17:C18)</f>
        <v>0</v>
      </c>
      <c r="D19" s="114">
        <f t="shared" si="2"/>
        <v>31.5</v>
      </c>
      <c r="E19" s="114">
        <f t="shared" si="2"/>
        <v>25.5</v>
      </c>
      <c r="F19" s="114">
        <f t="shared" si="2"/>
        <v>26</v>
      </c>
      <c r="G19" s="114">
        <f t="shared" si="2"/>
        <v>4</v>
      </c>
      <c r="H19" s="114">
        <f t="shared" si="2"/>
        <v>15</v>
      </c>
      <c r="I19" s="114">
        <f t="shared" si="2"/>
        <v>29.5</v>
      </c>
      <c r="J19" s="114">
        <f t="shared" si="2"/>
        <v>0</v>
      </c>
      <c r="K19" s="114">
        <f t="shared" si="2"/>
        <v>0</v>
      </c>
      <c r="L19" s="114">
        <f t="shared" si="2"/>
        <v>0</v>
      </c>
      <c r="M19" s="114">
        <f t="shared" si="2"/>
        <v>0</v>
      </c>
      <c r="N19" s="114">
        <f t="shared" si="2"/>
        <v>131.5</v>
      </c>
      <c r="O19" s="105">
        <f t="shared" si="2"/>
        <v>0</v>
      </c>
      <c r="P19" s="105">
        <f t="shared" si="2"/>
        <v>33.5</v>
      </c>
      <c r="Q19" s="105">
        <f t="shared" si="2"/>
        <v>25.7</v>
      </c>
      <c r="R19" s="105">
        <f t="shared" si="2"/>
        <v>23</v>
      </c>
      <c r="S19" s="105">
        <f t="shared" si="2"/>
        <v>5</v>
      </c>
      <c r="T19" s="105">
        <f t="shared" si="2"/>
        <v>21</v>
      </c>
      <c r="U19" s="105">
        <f t="shared" si="2"/>
        <v>39.5</v>
      </c>
      <c r="V19" s="105">
        <f t="shared" si="2"/>
        <v>0</v>
      </c>
      <c r="W19" s="105">
        <f t="shared" si="2"/>
        <v>0</v>
      </c>
      <c r="X19" s="105">
        <f t="shared" si="2"/>
        <v>0</v>
      </c>
      <c r="Y19" s="105">
        <f t="shared" si="2"/>
        <v>0</v>
      </c>
      <c r="Z19" s="114">
        <f t="shared" si="2"/>
        <v>147.7</v>
      </c>
      <c r="AA19" s="151">
        <f t="shared" si="0"/>
        <v>112.31939163498097</v>
      </c>
    </row>
    <row r="20" spans="1:27" ht="12.75">
      <c r="A20" s="74"/>
      <c r="B20" s="39" t="s">
        <v>62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15.38</v>
      </c>
      <c r="K20" s="88">
        <v>1</v>
      </c>
      <c r="L20" s="88">
        <v>0</v>
      </c>
      <c r="M20" s="88">
        <v>0</v>
      </c>
      <c r="N20" s="73">
        <f>SUM(C20:M20)</f>
        <v>16.380000000000003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127">
        <v>0</v>
      </c>
      <c r="U20" s="127">
        <v>0</v>
      </c>
      <c r="V20" s="88">
        <v>6.71</v>
      </c>
      <c r="W20" s="88">
        <v>0</v>
      </c>
      <c r="X20" s="88">
        <v>0</v>
      </c>
      <c r="Y20" s="127">
        <v>0</v>
      </c>
      <c r="Z20" s="73">
        <f>SUM(O20:Y20)</f>
        <v>6.71</v>
      </c>
      <c r="AA20" s="95">
        <f t="shared" si="0"/>
        <v>40.96459096459096</v>
      </c>
    </row>
    <row r="21" spans="1:27" ht="12.75">
      <c r="A21" s="75" t="s">
        <v>163</v>
      </c>
      <c r="B21" s="39" t="s">
        <v>63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27.73</v>
      </c>
      <c r="L21" s="88">
        <v>73.65</v>
      </c>
      <c r="M21" s="88">
        <v>0</v>
      </c>
      <c r="N21" s="73">
        <f>SUM(C21:M21)</f>
        <v>101.38000000000001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127">
        <v>0</v>
      </c>
      <c r="U21" s="127">
        <v>0</v>
      </c>
      <c r="V21" s="88">
        <v>0</v>
      </c>
      <c r="W21" s="127">
        <v>0</v>
      </c>
      <c r="X21" s="88">
        <v>36.68</v>
      </c>
      <c r="Y21" s="127">
        <v>0.3</v>
      </c>
      <c r="Z21" s="73">
        <f>SUM(O21:Y21)</f>
        <v>36.98</v>
      </c>
      <c r="AA21" s="95">
        <f t="shared" si="0"/>
        <v>36.476622608009464</v>
      </c>
    </row>
    <row r="22" spans="1:27" ht="12.75">
      <c r="A22" s="76"/>
      <c r="B22" s="53" t="s">
        <v>2</v>
      </c>
      <c r="C22" s="114">
        <f>SUM(C20:C21)</f>
        <v>0</v>
      </c>
      <c r="D22" s="114">
        <f>SUM(D20:D21)</f>
        <v>0</v>
      </c>
      <c r="E22" s="114">
        <f>SUM(E20:E21)</f>
        <v>0</v>
      </c>
      <c r="F22" s="114">
        <v>0</v>
      </c>
      <c r="G22" s="114">
        <f aca="true" t="shared" si="3" ref="G22:Q22">SUM(G20:G21)</f>
        <v>0</v>
      </c>
      <c r="H22" s="114">
        <f t="shared" si="3"/>
        <v>0</v>
      </c>
      <c r="I22" s="114">
        <f t="shared" si="3"/>
        <v>0</v>
      </c>
      <c r="J22" s="114">
        <f t="shared" si="3"/>
        <v>15.38</v>
      </c>
      <c r="K22" s="114">
        <f t="shared" si="3"/>
        <v>28.73</v>
      </c>
      <c r="L22" s="114">
        <f t="shared" si="3"/>
        <v>73.65</v>
      </c>
      <c r="M22" s="114">
        <f t="shared" si="3"/>
        <v>0</v>
      </c>
      <c r="N22" s="114">
        <f t="shared" si="3"/>
        <v>117.76000000000002</v>
      </c>
      <c r="O22" s="105">
        <f t="shared" si="3"/>
        <v>0</v>
      </c>
      <c r="P22" s="105">
        <f t="shared" si="3"/>
        <v>0</v>
      </c>
      <c r="Q22" s="105">
        <f t="shared" si="3"/>
        <v>0</v>
      </c>
      <c r="R22" s="105">
        <v>0</v>
      </c>
      <c r="S22" s="105">
        <f aca="true" t="shared" si="4" ref="S22:Z22">SUM(S20:S21)</f>
        <v>0</v>
      </c>
      <c r="T22" s="105">
        <f t="shared" si="4"/>
        <v>0</v>
      </c>
      <c r="U22" s="105">
        <f t="shared" si="4"/>
        <v>0</v>
      </c>
      <c r="V22" s="114">
        <f t="shared" si="4"/>
        <v>6.71</v>
      </c>
      <c r="W22" s="105">
        <f t="shared" si="4"/>
        <v>0</v>
      </c>
      <c r="X22" s="105">
        <f t="shared" si="4"/>
        <v>36.68</v>
      </c>
      <c r="Y22" s="105">
        <f t="shared" si="4"/>
        <v>0.3</v>
      </c>
      <c r="Z22" s="114">
        <f t="shared" si="4"/>
        <v>43.69</v>
      </c>
      <c r="AA22" s="151">
        <f t="shared" si="0"/>
        <v>37.1008831521739</v>
      </c>
    </row>
    <row r="23" spans="1:27" ht="12.75">
      <c r="A23" s="74"/>
      <c r="B23" s="39" t="s">
        <v>64</v>
      </c>
      <c r="C23" s="32">
        <v>1.5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72">
        <f>SUM(C23:M23)</f>
        <v>1.5</v>
      </c>
      <c r="O23" s="32">
        <v>2.5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72">
        <f>SUM(O23:Y23)</f>
        <v>2.5</v>
      </c>
      <c r="AA23" s="95">
        <f t="shared" si="0"/>
        <v>166.66666666666669</v>
      </c>
    </row>
    <row r="24" spans="1:27" ht="12.75">
      <c r="A24" s="75" t="s">
        <v>164</v>
      </c>
      <c r="B24" s="39" t="s">
        <v>65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0.5</v>
      </c>
      <c r="J24" s="32">
        <v>0</v>
      </c>
      <c r="K24" s="32">
        <v>0</v>
      </c>
      <c r="L24" s="32">
        <v>7.5</v>
      </c>
      <c r="M24" s="32">
        <v>0</v>
      </c>
      <c r="N24" s="72">
        <f>SUM(C24:M24)</f>
        <v>8</v>
      </c>
      <c r="O24" s="104">
        <v>0</v>
      </c>
      <c r="P24" s="104">
        <v>0</v>
      </c>
      <c r="Q24" s="104">
        <v>0</v>
      </c>
      <c r="R24" s="104">
        <v>0</v>
      </c>
      <c r="S24" s="104">
        <v>0</v>
      </c>
      <c r="T24" s="104">
        <v>0</v>
      </c>
      <c r="U24" s="104">
        <v>0.5</v>
      </c>
      <c r="V24" s="104">
        <v>0</v>
      </c>
      <c r="W24" s="104">
        <v>0</v>
      </c>
      <c r="X24" s="104">
        <v>13.5</v>
      </c>
      <c r="Y24" s="104">
        <v>0</v>
      </c>
      <c r="Z24" s="72">
        <f>SUM(O24:Y24)</f>
        <v>14</v>
      </c>
      <c r="AA24" s="95">
        <f t="shared" si="0"/>
        <v>175</v>
      </c>
    </row>
    <row r="25" spans="1:27" ht="12.75">
      <c r="A25" s="76"/>
      <c r="B25" s="53" t="s">
        <v>2</v>
      </c>
      <c r="C25" s="114">
        <f aca="true" t="shared" si="5" ref="C25:Z25">SUM(C23:C24)</f>
        <v>1.5</v>
      </c>
      <c r="D25" s="114">
        <f t="shared" si="5"/>
        <v>0</v>
      </c>
      <c r="E25" s="114">
        <f t="shared" si="5"/>
        <v>0</v>
      </c>
      <c r="F25" s="114">
        <f t="shared" si="5"/>
        <v>0</v>
      </c>
      <c r="G25" s="114">
        <f t="shared" si="5"/>
        <v>0</v>
      </c>
      <c r="H25" s="114">
        <f t="shared" si="5"/>
        <v>0</v>
      </c>
      <c r="I25" s="114">
        <f t="shared" si="5"/>
        <v>0.5</v>
      </c>
      <c r="J25" s="114">
        <f t="shared" si="5"/>
        <v>0</v>
      </c>
      <c r="K25" s="114">
        <f t="shared" si="5"/>
        <v>0</v>
      </c>
      <c r="L25" s="114">
        <f t="shared" si="5"/>
        <v>7.5</v>
      </c>
      <c r="M25" s="114">
        <f t="shared" si="5"/>
        <v>0</v>
      </c>
      <c r="N25" s="114">
        <f t="shared" si="5"/>
        <v>9.5</v>
      </c>
      <c r="O25" s="105">
        <f t="shared" si="5"/>
        <v>2.5</v>
      </c>
      <c r="P25" s="105">
        <f t="shared" si="5"/>
        <v>0</v>
      </c>
      <c r="Q25" s="105">
        <f t="shared" si="5"/>
        <v>0</v>
      </c>
      <c r="R25" s="105">
        <f t="shared" si="5"/>
        <v>0</v>
      </c>
      <c r="S25" s="105">
        <f t="shared" si="5"/>
        <v>0</v>
      </c>
      <c r="T25" s="105">
        <f t="shared" si="5"/>
        <v>0</v>
      </c>
      <c r="U25" s="105">
        <f t="shared" si="5"/>
        <v>0.5</v>
      </c>
      <c r="V25" s="105">
        <f t="shared" si="5"/>
        <v>0</v>
      </c>
      <c r="W25" s="105">
        <f t="shared" si="5"/>
        <v>0</v>
      </c>
      <c r="X25" s="105">
        <f t="shared" si="5"/>
        <v>13.5</v>
      </c>
      <c r="Y25" s="105">
        <f t="shared" si="5"/>
        <v>0</v>
      </c>
      <c r="Z25" s="114">
        <f t="shared" si="5"/>
        <v>16.5</v>
      </c>
      <c r="AA25" s="151">
        <f t="shared" si="0"/>
        <v>173.6842105263158</v>
      </c>
    </row>
    <row r="26" spans="1:27" ht="14.25" customHeight="1">
      <c r="A26" s="228" t="s">
        <v>6</v>
      </c>
      <c r="B26" s="229"/>
      <c r="C26" s="157">
        <f aca="true" t="shared" si="6" ref="C26:Z26">C16+C19+C22+C25</f>
        <v>67</v>
      </c>
      <c r="D26" s="157">
        <f t="shared" si="6"/>
        <v>47</v>
      </c>
      <c r="E26" s="157">
        <f t="shared" si="6"/>
        <v>25.5</v>
      </c>
      <c r="F26" s="157">
        <f t="shared" si="6"/>
        <v>26</v>
      </c>
      <c r="G26" s="157">
        <f t="shared" si="6"/>
        <v>4</v>
      </c>
      <c r="H26" s="157">
        <f t="shared" si="6"/>
        <v>15</v>
      </c>
      <c r="I26" s="157">
        <f t="shared" si="6"/>
        <v>30</v>
      </c>
      <c r="J26" s="157">
        <f t="shared" si="6"/>
        <v>15.38</v>
      </c>
      <c r="K26" s="157">
        <f t="shared" si="6"/>
        <v>28.73</v>
      </c>
      <c r="L26" s="157">
        <f t="shared" si="6"/>
        <v>81.15</v>
      </c>
      <c r="M26" s="157">
        <f t="shared" si="6"/>
        <v>0</v>
      </c>
      <c r="N26" s="157">
        <f t="shared" si="6"/>
        <v>339.76</v>
      </c>
      <c r="O26" s="158">
        <f t="shared" si="6"/>
        <v>2.5</v>
      </c>
      <c r="P26" s="158">
        <f t="shared" si="6"/>
        <v>33.5</v>
      </c>
      <c r="Q26" s="158">
        <f t="shared" si="6"/>
        <v>25.7</v>
      </c>
      <c r="R26" s="158">
        <f t="shared" si="6"/>
        <v>23</v>
      </c>
      <c r="S26" s="158">
        <f t="shared" si="6"/>
        <v>5</v>
      </c>
      <c r="T26" s="158">
        <f t="shared" si="6"/>
        <v>21</v>
      </c>
      <c r="U26" s="158">
        <f t="shared" si="6"/>
        <v>40</v>
      </c>
      <c r="V26" s="158">
        <f t="shared" si="6"/>
        <v>6.71</v>
      </c>
      <c r="W26" s="158">
        <f t="shared" si="6"/>
        <v>0</v>
      </c>
      <c r="X26" s="168">
        <f t="shared" si="6"/>
        <v>50.18</v>
      </c>
      <c r="Y26" s="158">
        <f t="shared" si="6"/>
        <v>0.3</v>
      </c>
      <c r="Z26" s="157">
        <f t="shared" si="6"/>
        <v>207.89</v>
      </c>
      <c r="AA26" s="168">
        <f t="shared" si="0"/>
        <v>61.187308688485984</v>
      </c>
    </row>
    <row r="27" spans="14:27" ht="12.75"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4:27" ht="12.75"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2.75">
      <c r="A29" s="86" t="s">
        <v>239</v>
      </c>
      <c r="B29" s="19" t="s">
        <v>203</v>
      </c>
      <c r="C29" s="19"/>
      <c r="D29" s="87" t="s">
        <v>204</v>
      </c>
      <c r="E29" s="19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2:27" ht="12.75">
      <c r="B30" s="19" t="s">
        <v>205</v>
      </c>
      <c r="C30" s="19"/>
      <c r="D30" s="19" t="s">
        <v>206</v>
      </c>
      <c r="E30" s="19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2:27" ht="12.75">
      <c r="B31" s="19" t="s">
        <v>207</v>
      </c>
      <c r="C31" s="19"/>
      <c r="D31" s="19" t="s">
        <v>208</v>
      </c>
      <c r="E31" s="19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2:27" ht="12.75">
      <c r="B32" s="87" t="s">
        <v>209</v>
      </c>
      <c r="D32" s="19" t="s">
        <v>210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2:27" ht="12.75">
      <c r="B33" s="87" t="s">
        <v>211</v>
      </c>
      <c r="D33" s="19" t="s">
        <v>212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2:27" ht="12.75">
      <c r="B34" s="87" t="s">
        <v>213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4:27" ht="12.75"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48" ht="12.75" customHeight="1"/>
  </sheetData>
  <sheetProtection/>
  <mergeCells count="12">
    <mergeCell ref="A1:C1"/>
    <mergeCell ref="A2:C2"/>
    <mergeCell ref="A13:A16"/>
    <mergeCell ref="A26:B26"/>
    <mergeCell ref="A10:A11"/>
    <mergeCell ref="B10:B11"/>
    <mergeCell ref="O10:Z10"/>
    <mergeCell ref="A4:AA4"/>
    <mergeCell ref="A5:AA5"/>
    <mergeCell ref="A6:AA6"/>
    <mergeCell ref="Z8:AA8"/>
    <mergeCell ref="C10:N10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4">
      <selection activeCell="I24" sqref="I24"/>
    </sheetView>
  </sheetViews>
  <sheetFormatPr defaultColWidth="9.140625" defaultRowHeight="12.75"/>
  <cols>
    <col min="1" max="1" width="16.7109375" style="0" customWidth="1"/>
    <col min="2" max="2" width="13.00390625" style="0" customWidth="1"/>
    <col min="3" max="3" width="9.28125" style="0" customWidth="1"/>
    <col min="4" max="6" width="14.00390625" style="0" customWidth="1"/>
  </cols>
  <sheetData>
    <row r="1" spans="1:2" ht="12.75">
      <c r="A1" s="233" t="s">
        <v>13</v>
      </c>
      <c r="B1" s="233"/>
    </row>
    <row r="2" spans="1:2" ht="12.75">
      <c r="A2" s="233" t="s">
        <v>14</v>
      </c>
      <c r="B2" s="233"/>
    </row>
    <row r="6" spans="1:9" ht="12.75">
      <c r="A6" s="240" t="s">
        <v>174</v>
      </c>
      <c r="B6" s="240"/>
      <c r="C6" s="240"/>
      <c r="D6" s="240"/>
      <c r="E6" s="240"/>
      <c r="F6" s="240"/>
      <c r="G6" s="28"/>
      <c r="H6" s="28"/>
      <c r="I6" s="28"/>
    </row>
    <row r="7" spans="1:9" ht="12.75">
      <c r="A7" s="240" t="s">
        <v>320</v>
      </c>
      <c r="B7" s="240"/>
      <c r="C7" s="240"/>
      <c r="D7" s="240"/>
      <c r="E7" s="240"/>
      <c r="F7" s="240"/>
      <c r="G7" s="28"/>
      <c r="H7" s="28"/>
      <c r="I7" s="28"/>
    </row>
    <row r="8" spans="1:9" ht="12.75">
      <c r="A8" s="1"/>
      <c r="B8" s="1"/>
      <c r="C8" s="1"/>
      <c r="D8" s="1"/>
      <c r="E8" s="1"/>
      <c r="F8" s="1"/>
      <c r="G8" s="28"/>
      <c r="H8" s="28"/>
      <c r="I8" s="28"/>
    </row>
    <row r="9" spans="1:9" ht="12.75">
      <c r="A9" s="1"/>
      <c r="B9" s="1"/>
      <c r="C9" s="1"/>
      <c r="D9" s="1"/>
      <c r="E9" s="1"/>
      <c r="F9" s="1"/>
      <c r="G9" s="28"/>
      <c r="H9" s="28"/>
      <c r="I9" s="28"/>
    </row>
    <row r="10" spans="1:9" ht="12.75">
      <c r="A10" s="1"/>
      <c r="B10" s="1"/>
      <c r="C10" s="1"/>
      <c r="D10" s="1"/>
      <c r="E10" s="1"/>
      <c r="F10" s="97" t="s">
        <v>249</v>
      </c>
      <c r="G10" s="28"/>
      <c r="H10" s="28"/>
      <c r="I10" s="28"/>
    </row>
    <row r="11" spans="7:9" ht="12.75">
      <c r="G11" s="28"/>
      <c r="H11" s="28"/>
      <c r="I11" s="28"/>
    </row>
    <row r="12" spans="1:6" ht="12.75" customHeight="1">
      <c r="A12" s="246" t="s">
        <v>66</v>
      </c>
      <c r="B12" s="173"/>
      <c r="C12" s="256" t="s">
        <v>181</v>
      </c>
      <c r="D12" s="248" t="s">
        <v>178</v>
      </c>
      <c r="E12" s="249"/>
      <c r="F12" s="250"/>
    </row>
    <row r="13" spans="1:6" ht="12.75" customHeight="1">
      <c r="A13" s="255"/>
      <c r="B13" s="161" t="s">
        <v>56</v>
      </c>
      <c r="C13" s="257"/>
      <c r="D13" s="177" t="s">
        <v>179</v>
      </c>
      <c r="E13" s="173" t="s">
        <v>183</v>
      </c>
      <c r="F13" s="173" t="s">
        <v>180</v>
      </c>
    </row>
    <row r="14" spans="1:6" ht="12.75" customHeight="1">
      <c r="A14" s="247"/>
      <c r="B14" s="163"/>
      <c r="C14" s="258"/>
      <c r="D14" s="178" t="s">
        <v>175</v>
      </c>
      <c r="E14" s="164" t="s">
        <v>176</v>
      </c>
      <c r="F14" s="164" t="s">
        <v>177</v>
      </c>
    </row>
    <row r="15" spans="1:6" ht="12.75" customHeight="1">
      <c r="A15" s="230" t="s">
        <v>161</v>
      </c>
      <c r="B15" s="130" t="s">
        <v>58</v>
      </c>
      <c r="C15" s="133">
        <v>65</v>
      </c>
      <c r="D15" s="40">
        <v>126724</v>
      </c>
      <c r="E15" s="40">
        <v>330507</v>
      </c>
      <c r="F15" s="40">
        <v>3014</v>
      </c>
    </row>
    <row r="16" spans="1:6" ht="12.75">
      <c r="A16" s="231"/>
      <c r="B16" s="130" t="s">
        <v>59</v>
      </c>
      <c r="C16" s="40">
        <v>31</v>
      </c>
      <c r="D16" s="40">
        <v>347888</v>
      </c>
      <c r="E16" s="40">
        <v>323323</v>
      </c>
      <c r="F16" s="40">
        <v>0</v>
      </c>
    </row>
    <row r="17" spans="1:6" ht="12.75">
      <c r="A17" s="231"/>
      <c r="B17" s="130" t="s">
        <v>9</v>
      </c>
      <c r="C17" s="133">
        <v>53</v>
      </c>
      <c r="D17" s="40">
        <v>98183</v>
      </c>
      <c r="E17" s="40">
        <v>310315</v>
      </c>
      <c r="F17" s="40">
        <v>3900</v>
      </c>
    </row>
    <row r="18" spans="1:6" ht="12.75">
      <c r="A18" s="232"/>
      <c r="B18" s="44" t="s">
        <v>2</v>
      </c>
      <c r="C18" s="45">
        <f>SUM(C15:C17)</f>
        <v>149</v>
      </c>
      <c r="D18" s="45">
        <f>SUM(D15:D17)</f>
        <v>572795</v>
      </c>
      <c r="E18" s="45">
        <f>SUM(E15:E17)</f>
        <v>964145</v>
      </c>
      <c r="F18" s="45">
        <f>SUM(F15:F17)</f>
        <v>6914</v>
      </c>
    </row>
    <row r="19" spans="1:6" ht="12.75">
      <c r="A19" s="74"/>
      <c r="B19" s="130" t="s">
        <v>60</v>
      </c>
      <c r="C19" s="133">
        <v>32</v>
      </c>
      <c r="D19" s="133">
        <v>39750</v>
      </c>
      <c r="E19" s="133">
        <v>63979</v>
      </c>
      <c r="F19" s="133">
        <v>822</v>
      </c>
    </row>
    <row r="20" spans="1:6" ht="12.75">
      <c r="A20" s="75" t="s">
        <v>162</v>
      </c>
      <c r="B20" s="130" t="s">
        <v>61</v>
      </c>
      <c r="C20" s="133">
        <v>62</v>
      </c>
      <c r="D20" s="133">
        <v>1810</v>
      </c>
      <c r="E20" s="133">
        <v>748</v>
      </c>
      <c r="F20" s="134">
        <v>875</v>
      </c>
    </row>
    <row r="21" spans="1:6" ht="12.75">
      <c r="A21" s="76"/>
      <c r="B21" s="44" t="s">
        <v>2</v>
      </c>
      <c r="C21" s="45">
        <f>SUM(C19:C20)</f>
        <v>94</v>
      </c>
      <c r="D21" s="45">
        <f>SUM(D19:D20)</f>
        <v>41560</v>
      </c>
      <c r="E21" s="45">
        <f>SUM(E19:E20)</f>
        <v>64727</v>
      </c>
      <c r="F21" s="45">
        <f>SUM(F19:F20)</f>
        <v>1697</v>
      </c>
    </row>
    <row r="22" spans="1:6" ht="12.75">
      <c r="A22" s="74"/>
      <c r="B22" s="130" t="s">
        <v>62</v>
      </c>
      <c r="C22" s="39">
        <v>0</v>
      </c>
      <c r="D22" s="39">
        <v>0</v>
      </c>
      <c r="E22" s="39">
        <v>0</v>
      </c>
      <c r="F22" s="39">
        <v>0</v>
      </c>
    </row>
    <row r="23" spans="1:6" ht="12.75">
      <c r="A23" s="75" t="s">
        <v>163</v>
      </c>
      <c r="B23" s="130" t="s">
        <v>63</v>
      </c>
      <c r="C23" s="39">
        <v>0</v>
      </c>
      <c r="D23" s="39">
        <v>0</v>
      </c>
      <c r="E23" s="39">
        <v>0</v>
      </c>
      <c r="F23" s="39">
        <v>0</v>
      </c>
    </row>
    <row r="24" spans="1:6" ht="12.75">
      <c r="A24" s="76"/>
      <c r="B24" s="44" t="s">
        <v>2</v>
      </c>
      <c r="C24" s="45">
        <f>SUM(C22:C23)</f>
        <v>0</v>
      </c>
      <c r="D24" s="46">
        <v>0</v>
      </c>
      <c r="E24" s="46">
        <v>0</v>
      </c>
      <c r="F24" s="46">
        <v>0</v>
      </c>
    </row>
    <row r="25" spans="1:6" ht="12.75">
      <c r="A25" s="74"/>
      <c r="B25" s="130" t="s">
        <v>64</v>
      </c>
      <c r="C25" s="39">
        <v>0</v>
      </c>
      <c r="D25" s="39">
        <v>0</v>
      </c>
      <c r="E25" s="39">
        <v>0</v>
      </c>
      <c r="F25" s="39">
        <v>0</v>
      </c>
    </row>
    <row r="26" spans="1:6" ht="12.75">
      <c r="A26" s="75" t="s">
        <v>164</v>
      </c>
      <c r="B26" s="130" t="s">
        <v>65</v>
      </c>
      <c r="C26" s="39">
        <v>0</v>
      </c>
      <c r="D26" s="39">
        <v>0</v>
      </c>
      <c r="E26" s="39">
        <v>0</v>
      </c>
      <c r="F26" s="39">
        <v>0</v>
      </c>
    </row>
    <row r="27" spans="1:6" ht="12.75">
      <c r="A27" s="76"/>
      <c r="B27" s="44" t="s">
        <v>2</v>
      </c>
      <c r="C27" s="45">
        <f>SUM(C25:C26)</f>
        <v>0</v>
      </c>
      <c r="D27" s="46">
        <v>0</v>
      </c>
      <c r="E27" s="46">
        <v>0</v>
      </c>
      <c r="F27" s="46">
        <v>0</v>
      </c>
    </row>
    <row r="28" spans="1:6" ht="12.75">
      <c r="A28" s="224" t="s">
        <v>11</v>
      </c>
      <c r="B28" s="226"/>
      <c r="C28" s="179">
        <f>C18+C21+C24+C27</f>
        <v>243</v>
      </c>
      <c r="D28" s="179">
        <f>D18+D21</f>
        <v>614355</v>
      </c>
      <c r="E28" s="179">
        <f>E18+E21</f>
        <v>1028872</v>
      </c>
      <c r="F28" s="179">
        <f>F18+F21</f>
        <v>8611</v>
      </c>
    </row>
    <row r="29" spans="1:6" ht="12.75">
      <c r="A29" s="64"/>
      <c r="B29" s="64"/>
      <c r="C29" s="47"/>
      <c r="D29" s="47"/>
      <c r="E29" s="47"/>
      <c r="F29" s="47"/>
    </row>
    <row r="30" spans="1:6" ht="12.75">
      <c r="A30" s="63"/>
      <c r="B30" s="48"/>
      <c r="C30" s="48"/>
      <c r="D30" s="48"/>
      <c r="E30" s="48"/>
      <c r="F30" s="48"/>
    </row>
    <row r="31" spans="1:6" ht="12.75">
      <c r="A31" s="48"/>
      <c r="B31" s="48"/>
      <c r="C31" s="48"/>
      <c r="D31" s="48"/>
      <c r="E31" s="48"/>
      <c r="F31" s="48"/>
    </row>
  </sheetData>
  <sheetProtection/>
  <mergeCells count="9">
    <mergeCell ref="A15:A18"/>
    <mergeCell ref="A28:B28"/>
    <mergeCell ref="D12:F12"/>
    <mergeCell ref="A1:B1"/>
    <mergeCell ref="A2:B2"/>
    <mergeCell ref="A6:F6"/>
    <mergeCell ref="A7:F7"/>
    <mergeCell ref="A12:A14"/>
    <mergeCell ref="C12:C1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16.00390625" style="0" customWidth="1"/>
    <col min="2" max="2" width="12.00390625" style="0" customWidth="1"/>
    <col min="9" max="13" width="9.7109375" style="0" customWidth="1"/>
  </cols>
  <sheetData>
    <row r="1" spans="1:2" ht="12.75">
      <c r="A1" s="233" t="s">
        <v>13</v>
      </c>
      <c r="B1" s="233"/>
    </row>
    <row r="2" spans="1:2" ht="12.75">
      <c r="A2" s="233" t="s">
        <v>14</v>
      </c>
      <c r="B2" s="233"/>
    </row>
    <row r="5" spans="1:13" ht="12.75">
      <c r="A5" s="240" t="s">
        <v>96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</row>
    <row r="6" spans="1:13" ht="12.75">
      <c r="A6" s="240" t="s">
        <v>321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</row>
    <row r="7" spans="1:1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9" spans="12:13" ht="12.75">
      <c r="L9" s="253" t="s">
        <v>165</v>
      </c>
      <c r="M9" s="253"/>
    </row>
    <row r="10" spans="1:13" ht="12.75">
      <c r="A10" s="259"/>
      <c r="B10" s="259"/>
      <c r="L10" s="42"/>
      <c r="M10" s="69"/>
    </row>
    <row r="11" spans="1:13" ht="12.75" customHeight="1">
      <c r="A11" s="180"/>
      <c r="B11" s="256" t="s">
        <v>153</v>
      </c>
      <c r="C11" s="248" t="s">
        <v>146</v>
      </c>
      <c r="D11" s="249"/>
      <c r="E11" s="249"/>
      <c r="F11" s="249"/>
      <c r="G11" s="249"/>
      <c r="H11" s="250"/>
      <c r="I11" s="248" t="s">
        <v>147</v>
      </c>
      <c r="J11" s="249"/>
      <c r="K11" s="249"/>
      <c r="L11" s="249"/>
      <c r="M11" s="256" t="s">
        <v>188</v>
      </c>
    </row>
    <row r="12" spans="1:13" ht="12.75">
      <c r="A12" s="181" t="s">
        <v>138</v>
      </c>
      <c r="B12" s="257"/>
      <c r="C12" s="248" t="s">
        <v>139</v>
      </c>
      <c r="D12" s="250"/>
      <c r="E12" s="248" t="s">
        <v>140</v>
      </c>
      <c r="F12" s="250"/>
      <c r="G12" s="248" t="s">
        <v>49</v>
      </c>
      <c r="H12" s="250"/>
      <c r="I12" s="173" t="s">
        <v>141</v>
      </c>
      <c r="J12" s="173" t="s">
        <v>155</v>
      </c>
      <c r="K12" s="173" t="s">
        <v>142</v>
      </c>
      <c r="L12" s="182" t="s">
        <v>148</v>
      </c>
      <c r="M12" s="257"/>
    </row>
    <row r="13" spans="1:13" ht="12.75">
      <c r="A13" s="183"/>
      <c r="B13" s="258"/>
      <c r="C13" s="184" t="s">
        <v>141</v>
      </c>
      <c r="D13" s="184" t="s">
        <v>155</v>
      </c>
      <c r="E13" s="184" t="s">
        <v>141</v>
      </c>
      <c r="F13" s="184" t="s">
        <v>143</v>
      </c>
      <c r="G13" s="184" t="s">
        <v>144</v>
      </c>
      <c r="H13" s="184" t="s">
        <v>145</v>
      </c>
      <c r="I13" s="164" t="s">
        <v>118</v>
      </c>
      <c r="J13" s="164" t="s">
        <v>186</v>
      </c>
      <c r="K13" s="164" t="s">
        <v>187</v>
      </c>
      <c r="L13" s="185" t="s">
        <v>119</v>
      </c>
      <c r="M13" s="258"/>
    </row>
    <row r="14" spans="1:13" ht="13.5" customHeight="1">
      <c r="A14" s="186"/>
      <c r="B14" s="130" t="s">
        <v>149</v>
      </c>
      <c r="C14" s="35">
        <v>5</v>
      </c>
      <c r="D14" s="35">
        <v>110.04</v>
      </c>
      <c r="E14" s="35">
        <v>0</v>
      </c>
      <c r="F14" s="25">
        <v>0</v>
      </c>
      <c r="G14" s="35">
        <v>5</v>
      </c>
      <c r="H14" s="32">
        <v>23977.52</v>
      </c>
      <c r="I14" s="35">
        <v>6</v>
      </c>
      <c r="J14" s="32">
        <v>35.55</v>
      </c>
      <c r="K14" s="25">
        <v>1</v>
      </c>
      <c r="L14" s="32">
        <v>0</v>
      </c>
      <c r="M14" s="34">
        <v>384.61</v>
      </c>
    </row>
    <row r="15" spans="1:13" ht="13.5" customHeight="1">
      <c r="A15" s="187" t="s">
        <v>167</v>
      </c>
      <c r="B15" s="130" t="s">
        <v>150</v>
      </c>
      <c r="C15" s="112">
        <v>25</v>
      </c>
      <c r="D15" s="112">
        <v>70.42</v>
      </c>
      <c r="E15" s="112">
        <v>2</v>
      </c>
      <c r="F15" s="88">
        <v>42</v>
      </c>
      <c r="G15" s="134">
        <v>27</v>
      </c>
      <c r="H15" s="88">
        <v>11966.54</v>
      </c>
      <c r="I15" s="112">
        <v>0</v>
      </c>
      <c r="J15" s="88">
        <v>0</v>
      </c>
      <c r="K15" s="96">
        <v>0</v>
      </c>
      <c r="L15" s="88">
        <v>0</v>
      </c>
      <c r="M15" s="88">
        <v>2376.26</v>
      </c>
    </row>
    <row r="16" spans="1:13" ht="13.5" customHeight="1">
      <c r="A16" s="187" t="s">
        <v>156</v>
      </c>
      <c r="B16" s="130" t="s">
        <v>151</v>
      </c>
      <c r="C16" s="35">
        <v>16</v>
      </c>
      <c r="D16" s="35">
        <v>99.19</v>
      </c>
      <c r="E16" s="35">
        <v>0</v>
      </c>
      <c r="F16" s="35">
        <v>0</v>
      </c>
      <c r="G16" s="35">
        <v>16</v>
      </c>
      <c r="H16" s="32">
        <v>14191.83</v>
      </c>
      <c r="I16" s="35">
        <v>4</v>
      </c>
      <c r="J16" s="32">
        <v>0</v>
      </c>
      <c r="K16" s="35">
        <v>0</v>
      </c>
      <c r="L16" s="32">
        <v>0</v>
      </c>
      <c r="M16" s="32">
        <v>700.07</v>
      </c>
    </row>
    <row r="17" spans="1:13" ht="13.5" customHeight="1">
      <c r="A17" s="187"/>
      <c r="B17" s="130" t="s">
        <v>152</v>
      </c>
      <c r="C17" s="35">
        <v>5</v>
      </c>
      <c r="D17" s="35">
        <v>51.19</v>
      </c>
      <c r="E17" s="35">
        <v>0</v>
      </c>
      <c r="F17" s="35">
        <v>0</v>
      </c>
      <c r="G17" s="35">
        <v>5</v>
      </c>
      <c r="H17" s="32">
        <v>6199</v>
      </c>
      <c r="I17" s="35">
        <v>0</v>
      </c>
      <c r="J17" s="32">
        <v>0</v>
      </c>
      <c r="K17" s="35">
        <v>0</v>
      </c>
      <c r="L17" s="32">
        <v>0</v>
      </c>
      <c r="M17" s="32">
        <v>0</v>
      </c>
    </row>
    <row r="18" spans="1:13" ht="13.5" customHeight="1">
      <c r="A18" s="188"/>
      <c r="B18" s="130" t="s">
        <v>316</v>
      </c>
      <c r="C18" s="35"/>
      <c r="D18" s="35"/>
      <c r="E18" s="35"/>
      <c r="F18" s="35"/>
      <c r="G18" s="35"/>
      <c r="H18" s="32"/>
      <c r="I18" s="35"/>
      <c r="J18" s="32"/>
      <c r="K18" s="35"/>
      <c r="L18" s="32"/>
      <c r="M18" s="32"/>
    </row>
    <row r="19" spans="1:13" ht="13.5" customHeight="1">
      <c r="A19" s="260" t="s">
        <v>173</v>
      </c>
      <c r="B19" s="261"/>
      <c r="C19" s="56">
        <f>SUM(C14:C18)</f>
        <v>51</v>
      </c>
      <c r="D19" s="56">
        <f>SUM(D14:D18)</f>
        <v>330.84</v>
      </c>
      <c r="E19" s="56">
        <f>SUM(E14:E18)</f>
        <v>2</v>
      </c>
      <c r="F19" s="55">
        <f>SUM(F14:F17)</f>
        <v>42</v>
      </c>
      <c r="G19" s="56">
        <f>C19+E19</f>
        <v>53</v>
      </c>
      <c r="H19" s="54">
        <f>SUM(H14:H18)</f>
        <v>56334.89</v>
      </c>
      <c r="I19" s="56">
        <f>SUM(I14:I18)</f>
        <v>10</v>
      </c>
      <c r="J19" s="54">
        <f>SUM(J14:J18)</f>
        <v>35.55</v>
      </c>
      <c r="K19" s="55">
        <f>SUM(K14:K17)</f>
        <v>1</v>
      </c>
      <c r="L19" s="54">
        <f>SUM(L14:L18)</f>
        <v>0</v>
      </c>
      <c r="M19" s="54">
        <f>SUM(M14:M18)</f>
        <v>3460.9400000000005</v>
      </c>
    </row>
    <row r="20" spans="1:13" ht="13.5" customHeight="1">
      <c r="A20" s="186"/>
      <c r="B20" s="130" t="s">
        <v>149</v>
      </c>
      <c r="C20" s="35">
        <v>17</v>
      </c>
      <c r="D20" s="35">
        <v>25.77</v>
      </c>
      <c r="E20" s="35">
        <v>0</v>
      </c>
      <c r="F20" s="35">
        <v>0</v>
      </c>
      <c r="G20" s="35">
        <v>17</v>
      </c>
      <c r="H20" s="32">
        <v>2509.08</v>
      </c>
      <c r="I20" s="35">
        <v>2</v>
      </c>
      <c r="J20" s="32">
        <v>0.72</v>
      </c>
      <c r="K20" s="25">
        <v>0</v>
      </c>
      <c r="L20" s="32">
        <v>0</v>
      </c>
      <c r="M20" s="88">
        <v>277.41</v>
      </c>
    </row>
    <row r="21" spans="1:13" ht="13.5" customHeight="1">
      <c r="A21" s="187" t="s">
        <v>168</v>
      </c>
      <c r="B21" s="130" t="s">
        <v>150</v>
      </c>
      <c r="C21" s="112">
        <v>50</v>
      </c>
      <c r="D21" s="88">
        <v>50.96</v>
      </c>
      <c r="E21" s="112">
        <v>0</v>
      </c>
      <c r="F21" s="112">
        <v>0</v>
      </c>
      <c r="G21" s="112">
        <v>50</v>
      </c>
      <c r="H21" s="88">
        <v>13211.98</v>
      </c>
      <c r="I21" s="112">
        <v>10</v>
      </c>
      <c r="J21" s="88">
        <v>9.88</v>
      </c>
      <c r="K21" s="96">
        <v>0</v>
      </c>
      <c r="L21" s="88">
        <v>2620.15</v>
      </c>
      <c r="M21" s="88">
        <v>776.16</v>
      </c>
    </row>
    <row r="22" spans="1:13" ht="13.5" customHeight="1">
      <c r="A22" s="187" t="s">
        <v>156</v>
      </c>
      <c r="B22" s="130" t="s">
        <v>151</v>
      </c>
      <c r="C22" s="35">
        <v>10</v>
      </c>
      <c r="D22" s="35">
        <v>11.58</v>
      </c>
      <c r="E22" s="35">
        <v>0</v>
      </c>
      <c r="F22" s="35">
        <v>0</v>
      </c>
      <c r="G22" s="35">
        <v>10</v>
      </c>
      <c r="H22" s="32">
        <v>868.56</v>
      </c>
      <c r="I22" s="35">
        <v>7</v>
      </c>
      <c r="J22" s="32">
        <v>0</v>
      </c>
      <c r="K22" s="35">
        <v>0</v>
      </c>
      <c r="L22" s="32">
        <v>0</v>
      </c>
      <c r="M22" s="32">
        <v>966.43</v>
      </c>
    </row>
    <row r="23" spans="1:13" ht="13.5" customHeight="1">
      <c r="A23" s="187"/>
      <c r="B23" s="186" t="s">
        <v>152</v>
      </c>
      <c r="C23" s="35">
        <v>0</v>
      </c>
      <c r="D23" s="32">
        <v>0</v>
      </c>
      <c r="E23" s="35">
        <v>0</v>
      </c>
      <c r="F23" s="35">
        <v>0</v>
      </c>
      <c r="G23" s="35">
        <v>0</v>
      </c>
      <c r="H23" s="32">
        <v>0</v>
      </c>
      <c r="I23" s="35">
        <v>2</v>
      </c>
      <c r="J23" s="32">
        <v>0.05</v>
      </c>
      <c r="K23" s="25">
        <v>6604</v>
      </c>
      <c r="L23" s="32">
        <v>11.5</v>
      </c>
      <c r="M23" s="32">
        <v>11.5</v>
      </c>
    </row>
    <row r="24" spans="1:13" ht="13.5" customHeight="1">
      <c r="A24" s="188"/>
      <c r="B24" s="130" t="s">
        <v>316</v>
      </c>
      <c r="C24" s="35"/>
      <c r="D24" s="32"/>
      <c r="E24" s="35"/>
      <c r="F24" s="35"/>
      <c r="G24" s="35"/>
      <c r="H24" s="32"/>
      <c r="I24" s="35"/>
      <c r="J24" s="32"/>
      <c r="K24" s="25"/>
      <c r="L24" s="32"/>
      <c r="M24" s="32"/>
    </row>
    <row r="25" spans="1:13" ht="13.5" customHeight="1">
      <c r="A25" s="260" t="s">
        <v>173</v>
      </c>
      <c r="B25" s="261"/>
      <c r="C25" s="56">
        <f>SUM(C20:C24)</f>
        <v>77</v>
      </c>
      <c r="D25" s="56">
        <f>SUM(D20:D23)</f>
        <v>88.31</v>
      </c>
      <c r="E25" s="56">
        <f>SUM(E20:E24)</f>
        <v>0</v>
      </c>
      <c r="F25" s="56">
        <f>SUM(F20:F24)</f>
        <v>0</v>
      </c>
      <c r="G25" s="56">
        <f>C25+E25</f>
        <v>77</v>
      </c>
      <c r="H25" s="54">
        <f aca="true" t="shared" si="0" ref="H25:M25">SUM(H20:H24)</f>
        <v>16589.62</v>
      </c>
      <c r="I25" s="56">
        <f t="shared" si="0"/>
        <v>21</v>
      </c>
      <c r="J25" s="54">
        <f t="shared" si="0"/>
        <v>10.650000000000002</v>
      </c>
      <c r="K25" s="55">
        <f t="shared" si="0"/>
        <v>6604</v>
      </c>
      <c r="L25" s="54">
        <f t="shared" si="0"/>
        <v>2631.65</v>
      </c>
      <c r="M25" s="54">
        <f t="shared" si="0"/>
        <v>2031.5</v>
      </c>
    </row>
    <row r="26" spans="1:13" ht="13.5" customHeight="1">
      <c r="A26" s="262" t="s">
        <v>55</v>
      </c>
      <c r="B26" s="263"/>
      <c r="C26" s="189">
        <f>C19+C25</f>
        <v>128</v>
      </c>
      <c r="D26" s="189">
        <f>D19+D25</f>
        <v>419.15</v>
      </c>
      <c r="E26" s="189">
        <f>E19+E25</f>
        <v>2</v>
      </c>
      <c r="F26" s="189">
        <f>F19+F25</f>
        <v>42</v>
      </c>
      <c r="G26" s="189">
        <f>C26+E26</f>
        <v>130</v>
      </c>
      <c r="H26" s="190">
        <f aca="true" t="shared" si="1" ref="H26:M26">H19+H25</f>
        <v>72924.51</v>
      </c>
      <c r="I26" s="189">
        <f t="shared" si="1"/>
        <v>31</v>
      </c>
      <c r="J26" s="190">
        <f t="shared" si="1"/>
        <v>46.2</v>
      </c>
      <c r="K26" s="191">
        <f t="shared" si="1"/>
        <v>6605</v>
      </c>
      <c r="L26" s="190">
        <f t="shared" si="1"/>
        <v>2631.65</v>
      </c>
      <c r="M26" s="190">
        <f t="shared" si="1"/>
        <v>5492.4400000000005</v>
      </c>
    </row>
    <row r="27" spans="1:2" ht="12.75">
      <c r="A27" s="49"/>
      <c r="B27" s="49"/>
    </row>
  </sheetData>
  <sheetProtection/>
  <mergeCells count="16">
    <mergeCell ref="A26:B26"/>
    <mergeCell ref="B11:B13"/>
    <mergeCell ref="L9:M9"/>
    <mergeCell ref="A1:B1"/>
    <mergeCell ref="A2:B2"/>
    <mergeCell ref="A5:M5"/>
    <mergeCell ref="A6:M6"/>
    <mergeCell ref="I11:L11"/>
    <mergeCell ref="M11:M13"/>
    <mergeCell ref="C12:D12"/>
    <mergeCell ref="C11:H11"/>
    <mergeCell ref="A10:B10"/>
    <mergeCell ref="A19:B19"/>
    <mergeCell ref="A25:B25"/>
    <mergeCell ref="E12:F12"/>
    <mergeCell ref="G12:H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20.28125" style="0" customWidth="1"/>
    <col min="2" max="2" width="22.00390625" style="0" customWidth="1"/>
    <col min="3" max="3" width="20.00390625" style="0" customWidth="1"/>
    <col min="4" max="4" width="19.28125" style="0" customWidth="1"/>
    <col min="5" max="5" width="17.57421875" style="0" customWidth="1"/>
    <col min="6" max="6" width="23.00390625" style="0" customWidth="1"/>
    <col min="7" max="7" width="17.57421875" style="0" customWidth="1"/>
    <col min="11" max="11" width="18.421875" style="0" customWidth="1"/>
    <col min="13" max="13" width="18.28125" style="0" customWidth="1"/>
  </cols>
  <sheetData>
    <row r="1" spans="1:2" ht="12.75">
      <c r="A1" s="233" t="s">
        <v>13</v>
      </c>
      <c r="B1" s="233"/>
    </row>
    <row r="2" spans="1:2" ht="12.75">
      <c r="A2" s="233" t="s">
        <v>14</v>
      </c>
      <c r="B2" s="233"/>
    </row>
    <row r="3" spans="1:2" ht="12.75">
      <c r="A3" s="6"/>
      <c r="B3" s="6"/>
    </row>
    <row r="5" spans="1:7" ht="12.75">
      <c r="A5" s="240" t="s">
        <v>96</v>
      </c>
      <c r="B5" s="240"/>
      <c r="C5" s="240"/>
      <c r="D5" s="240"/>
      <c r="E5" s="240"/>
      <c r="F5" s="240"/>
      <c r="G5" s="28"/>
    </row>
    <row r="6" spans="1:7" ht="12.75">
      <c r="A6" s="240" t="s">
        <v>322</v>
      </c>
      <c r="B6" s="240"/>
      <c r="C6" s="240"/>
      <c r="D6" s="240"/>
      <c r="E6" s="240"/>
      <c r="F6" s="240"/>
      <c r="G6" s="28"/>
    </row>
    <row r="7" spans="1:7" ht="12.75">
      <c r="A7" s="1"/>
      <c r="B7" s="1"/>
      <c r="C7" s="1"/>
      <c r="D7" s="1"/>
      <c r="E7" s="1"/>
      <c r="F7" s="1"/>
      <c r="G7" s="28"/>
    </row>
    <row r="8" spans="1:7" ht="12.75">
      <c r="A8" s="1"/>
      <c r="B8" s="1"/>
      <c r="C8" s="1"/>
      <c r="D8" s="1"/>
      <c r="E8" s="1"/>
      <c r="F8" s="1"/>
      <c r="G8" s="1"/>
    </row>
    <row r="9" ht="12.75">
      <c r="F9" s="97" t="s">
        <v>185</v>
      </c>
    </row>
    <row r="11" spans="1:6" ht="12.75">
      <c r="A11" s="162" t="s">
        <v>182</v>
      </c>
      <c r="B11" s="192" t="s">
        <v>253</v>
      </c>
      <c r="C11" s="162" t="s">
        <v>157</v>
      </c>
      <c r="D11" s="162" t="s">
        <v>255</v>
      </c>
      <c r="E11" s="162" t="s">
        <v>158</v>
      </c>
      <c r="F11" s="162" t="s">
        <v>252</v>
      </c>
    </row>
    <row r="12" spans="1:6" ht="12.75">
      <c r="A12" s="193" t="s">
        <v>166</v>
      </c>
      <c r="B12" s="194" t="s">
        <v>156</v>
      </c>
      <c r="C12" s="193" t="s">
        <v>254</v>
      </c>
      <c r="D12" s="193" t="s">
        <v>156</v>
      </c>
      <c r="E12" s="193" t="s">
        <v>159</v>
      </c>
      <c r="F12" s="193" t="s">
        <v>160</v>
      </c>
    </row>
    <row r="13" spans="1:6" ht="15" customHeight="1">
      <c r="A13" s="41" t="s">
        <v>161</v>
      </c>
      <c r="B13" s="39">
        <v>0</v>
      </c>
      <c r="C13" s="39">
        <v>0</v>
      </c>
      <c r="D13" s="39">
        <v>1</v>
      </c>
      <c r="E13" s="39">
        <v>3</v>
      </c>
      <c r="F13" s="39">
        <v>0</v>
      </c>
    </row>
    <row r="14" spans="1:6" ht="15" customHeight="1">
      <c r="A14" s="41" t="s">
        <v>162</v>
      </c>
      <c r="B14" s="134">
        <v>3</v>
      </c>
      <c r="C14" s="134">
        <v>0</v>
      </c>
      <c r="D14" s="134">
        <v>0</v>
      </c>
      <c r="E14" s="134">
        <v>1</v>
      </c>
      <c r="F14" s="134">
        <v>0</v>
      </c>
    </row>
    <row r="15" spans="1:6" ht="15" customHeight="1">
      <c r="A15" s="41" t="s">
        <v>163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</row>
    <row r="16" spans="1:6" ht="15" customHeight="1">
      <c r="A16" s="41" t="s">
        <v>164</v>
      </c>
      <c r="B16" s="39">
        <v>0</v>
      </c>
      <c r="C16" s="39">
        <v>0</v>
      </c>
      <c r="D16" s="39">
        <v>0</v>
      </c>
      <c r="E16" s="39">
        <v>1</v>
      </c>
      <c r="F16" s="39">
        <v>0</v>
      </c>
    </row>
    <row r="17" spans="1:6" ht="15" customHeight="1">
      <c r="A17" s="195" t="s">
        <v>6</v>
      </c>
      <c r="B17" s="195">
        <f>SUM(B13:B16)</f>
        <v>3</v>
      </c>
      <c r="C17" s="195">
        <f>SUM(C13:C16)</f>
        <v>0</v>
      </c>
      <c r="D17" s="195">
        <f>SUM(D13:D16)</f>
        <v>1</v>
      </c>
      <c r="E17" s="195">
        <f>SUM(E13:E16)</f>
        <v>5</v>
      </c>
      <c r="F17" s="195">
        <f>SUM(F13:F16)</f>
        <v>0</v>
      </c>
    </row>
  </sheetData>
  <sheetProtection/>
  <mergeCells count="4">
    <mergeCell ref="A5:F5"/>
    <mergeCell ref="A6:F6"/>
    <mergeCell ref="A1:B1"/>
    <mergeCell ref="A2:B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sumetk4</dc:creator>
  <cp:keywords/>
  <dc:description/>
  <cp:lastModifiedBy>Korisnik</cp:lastModifiedBy>
  <cp:lastPrinted>2021-04-13T07:10:41Z</cp:lastPrinted>
  <dcterms:created xsi:type="dcterms:W3CDTF">2007-10-08T11:23:51Z</dcterms:created>
  <dcterms:modified xsi:type="dcterms:W3CDTF">2021-05-04T08:30:16Z</dcterms:modified>
  <cp:category/>
  <cp:version/>
  <cp:contentType/>
  <cp:contentStatus/>
</cp:coreProperties>
</file>