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firstSheet="1" activeTab="1"/>
  </bookViews>
  <sheets>
    <sheet name="I-VI 07." sheetId="1" r:id="rId1"/>
    <sheet name="FR ŠG I-XII 2020" sheetId="2" r:id="rId2"/>
    <sheet name="FR ŠG I-VI 2013. (2)" sheetId="3" r:id="rId3"/>
    <sheet name="Zbirna I-XII 2020. 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<sst xmlns="http://schemas.openxmlformats.org/spreadsheetml/2006/main" count="1174" uniqueCount="192">
  <si>
    <t>KONTO I NAZIV</t>
  </si>
  <si>
    <t>PRIHODI OD PRODAJE PROIZVODA</t>
  </si>
  <si>
    <t>PRIHODI OD PRUŽENIH USLUGA</t>
  </si>
  <si>
    <t>PRIHODI OD ZAKUPNINA I NAJAMNINA</t>
  </si>
  <si>
    <t>PRIHODI OD PENALA, KAZNI, NAGRADA, ODUSTANICA I SL</t>
  </si>
  <si>
    <t>PRIHODI</t>
  </si>
  <si>
    <t>PRIHODI OD DOTACIJA, SUBVENCIJA</t>
  </si>
  <si>
    <t>OSTALI PRIHODI(ŠUR,KAMEN,LOVSTVO,TEND.DOK.)</t>
  </si>
  <si>
    <t>UKUPNO PRIHODI</t>
  </si>
  <si>
    <t>PRIHODI OD UPOTR.DOBARA ZA VLAST.POTREBE</t>
  </si>
  <si>
    <t>RASHODI</t>
  </si>
  <si>
    <t>UTROŠENE SIROVINE I MATERIJAL</t>
  </si>
  <si>
    <t>UTROŠENA ENERGIJA</t>
  </si>
  <si>
    <t>UTROŠENI REZERVNI DIJELOVI</t>
  </si>
  <si>
    <t>OTPIS SITNOG INVENTARA, AMBALAŽE I AUTO GUMA</t>
  </si>
  <si>
    <t>USLUGE NA IZRAD I DORADI UČINAKA</t>
  </si>
  <si>
    <t>USLUGE ODRŽAVANJA</t>
  </si>
  <si>
    <t>POŠTANSKE I TELEKOMUNIKACIJSKE USLUGE</t>
  </si>
  <si>
    <t>ZAKUPNINE</t>
  </si>
  <si>
    <t>INTELEKTUALNE I LIČNE USLUGE</t>
  </si>
  <si>
    <t>OSTALE VANJSKE USLUGE</t>
  </si>
  <si>
    <t>IZDACI ZA OSTALA MATERIJALNA PRAVA ZAPOSLENIH</t>
  </si>
  <si>
    <t>DOPRINOSI, ČLANARINE I DRUGA DAVANJA</t>
  </si>
  <si>
    <t>POREZI KOJI NE ZAVISE OD FINANS.REZULT.I TAKSE</t>
  </si>
  <si>
    <t>TROŠKOVI OSIGURANJA</t>
  </si>
  <si>
    <t>BANKARSKE USLUGE</t>
  </si>
  <si>
    <t>TROŠKOVI REPREZENTACIJE</t>
  </si>
  <si>
    <t>OSTALI RAZNI TROŠKOVI POSLOVANJA</t>
  </si>
  <si>
    <t>OBRAC.AMORTIZACIJA SUMA 15%</t>
  </si>
  <si>
    <t>OBRAC.AMORTIZACIJA SUMA 3%</t>
  </si>
  <si>
    <t>OBRAČUNATA AMORTIZACIJA STALNIH SREDSTAVA</t>
  </si>
  <si>
    <t>BRUTO PLAĆE</t>
  </si>
  <si>
    <t>OSTALI TROŠK.ZAPOSL.(TOPLI OBROK,PREVOZ)</t>
  </si>
  <si>
    <t>TRANSPORTNE USLUGE</t>
  </si>
  <si>
    <t>DNEVNICE ZA SLUŽB.PUTOV. I PUTNI TROŠKOVI</t>
  </si>
  <si>
    <t>NAKNADE TROŠKOVA ZAPOSLENIH</t>
  </si>
  <si>
    <t>NAKNADA NADZORNOG ODBORA I ODBORA ZA REV.</t>
  </si>
  <si>
    <t>KAMATE PO KREDITIMA</t>
  </si>
  <si>
    <t>OTPIS NENAPLAĆENIH POTRAŽIVANJA</t>
  </si>
  <si>
    <t>OSTALI RASHODI</t>
  </si>
  <si>
    <t>UKUPNO RASHODI</t>
  </si>
  <si>
    <t>RAZLIKA PRIHODA I RASHODA</t>
  </si>
  <si>
    <t>Pokriće troškova direkcije</t>
  </si>
  <si>
    <t>D O B I T</t>
  </si>
  <si>
    <t>JP "ŠUME TK" DD</t>
  </si>
  <si>
    <t>ŠG "KONJUH" KLADANJ</t>
  </si>
  <si>
    <t>JP "ŠUME TK" DD KLADANJ</t>
  </si>
  <si>
    <t>P R E G L E D</t>
  </si>
  <si>
    <t>ostvarenog finansijskog rezultata za I-VI 2007.god.</t>
  </si>
  <si>
    <t>Ostvareno</t>
  </si>
  <si>
    <t>I-VI 2006.</t>
  </si>
  <si>
    <t>Plan</t>
  </si>
  <si>
    <t>I-VI 2007</t>
  </si>
  <si>
    <t>I-VI 2007.</t>
  </si>
  <si>
    <t>INDEXI</t>
  </si>
  <si>
    <t>VRIJEDNOST PRODATE ROBE</t>
  </si>
  <si>
    <t>UKUPNO KLASA 3</t>
  </si>
  <si>
    <t>UTICAJ ZALIHA + ili -</t>
  </si>
  <si>
    <t>TROŠKOVI PRODATE ROBE</t>
  </si>
  <si>
    <t>NEOTPISANA VRIJEDNOST MATERIJALA</t>
  </si>
  <si>
    <t>KAZNE, PENALI, ŠTETE</t>
  </si>
  <si>
    <t>RASHODI IZ PROŠLIH GODINA</t>
  </si>
  <si>
    <t>5/3</t>
  </si>
  <si>
    <t>5/4</t>
  </si>
  <si>
    <t>ŠG "SPREČKO" ŽIVINICE</t>
  </si>
  <si>
    <t>K L A D A NJ</t>
  </si>
  <si>
    <t>ŠG "MAJEVIČKO" SREBRENIK</t>
  </si>
  <si>
    <t>ŠG "VLASENIČKO" TURALIĆI</t>
  </si>
  <si>
    <t>D i r e k c i j a</t>
  </si>
  <si>
    <t>Privatne šume</t>
  </si>
  <si>
    <t>Tabela 11.1.</t>
  </si>
  <si>
    <t>Tabela 11.2.</t>
  </si>
  <si>
    <t>Tabela 11.</t>
  </si>
  <si>
    <t>Tabela 11.3.</t>
  </si>
  <si>
    <t>Tabela 11.4.</t>
  </si>
  <si>
    <t>Tabela 11.6.</t>
  </si>
  <si>
    <t>Tabela 11.5.</t>
  </si>
  <si>
    <t>PRIHODI IZ RANIJIH GODINA</t>
  </si>
  <si>
    <t>PRIHODI OD KAMATA</t>
  </si>
  <si>
    <t>TROŠKOVI REKLAME I PROPAGANDE</t>
  </si>
  <si>
    <t>DONACIJE PO SVIM OSNOVAMA</t>
  </si>
  <si>
    <t>PRIHODI OD PRODAJE NEKRETN. I OPREME</t>
  </si>
  <si>
    <t>PRIHODI OD NAPLAĆ. ŠTETA NA IMOVINI</t>
  </si>
  <si>
    <t>PRIHODI OD SMANJENJA DUGOR. REZERVISANJA</t>
  </si>
  <si>
    <t>PRIHODI OD SMANJENJA DUGOROČ. REZERVISANJA</t>
  </si>
  <si>
    <t>PRIHODI OD PRODAJE OPREME</t>
  </si>
  <si>
    <t>PRIHODI OD NAPLAĆENIH ŠTETA NA IMOVINI</t>
  </si>
  <si>
    <t>PRIHODI OD PREMIJA, SUBVENCIJA, POTICAJA I SL.</t>
  </si>
  <si>
    <t>PRIHODI OD ZAKUPA</t>
  </si>
  <si>
    <t>OSTALI PRIHODI PO DRUGIM OSNOVAMA</t>
  </si>
  <si>
    <t>UTROŠENA ENERGIJA I GORIVO</t>
  </si>
  <si>
    <t>TROŠ.OST.PRIMANJA,NAKNADA I MATER.PRAVA ZAP.</t>
  </si>
  <si>
    <t>TROŠKOVI NAKNADA ODBORA, KOMISIJA I SL.</t>
  </si>
  <si>
    <t>TROŠKOVI NAKNADA OSTALIM FIZ.LICIMA</t>
  </si>
  <si>
    <t>TROŠKOVI NEPROIZVODNIH USLUGA</t>
  </si>
  <si>
    <t>TROŠKOVI PREMIJA OSIGURANJA</t>
  </si>
  <si>
    <t>TROŠKOVI PLATNOG PROMETA</t>
  </si>
  <si>
    <t xml:space="preserve">POREZI, TAKSE, NAKNADE I DR.DAŽBINE </t>
  </si>
  <si>
    <t>TROŠKOVI ČLAN.DOPRINOSA I SL.OBAVEZA</t>
  </si>
  <si>
    <t xml:space="preserve">OSTALI NEMATERIJALNI TROŠKOVI </t>
  </si>
  <si>
    <t>RASHODI KAMATA</t>
  </si>
  <si>
    <t>PRIHODI OD PRODAJE RASH.STAL.SREDSTAVA</t>
  </si>
  <si>
    <t>PRIHODI OD PRODAJE PROIZVODA I USLUGA</t>
  </si>
  <si>
    <t>PRIHODI OD PRODAJE ROBE NA DOM.TRŽIŠTU</t>
  </si>
  <si>
    <t>NAPLAĆENA PRETHODNO OTP.POTRAŽIVANJA</t>
  </si>
  <si>
    <t>OSTALI FINANSIJSKI RASHODI</t>
  </si>
  <si>
    <t>RASHODI IZ RANIJEG PERIODA</t>
  </si>
  <si>
    <t>UTICAJ ZALIHA (+ ili -)</t>
  </si>
  <si>
    <t>TROŠKOVI SLUŽB.PUTOVANJA ZAPOSLENIH</t>
  </si>
  <si>
    <t>TROŠKOVI USLUGA IZRADE I DORADE UČINAKA</t>
  </si>
  <si>
    <t>TROŠKOVI TRANSPORTNIH USLUGA</t>
  </si>
  <si>
    <t>TROŠKOVI USLUGA ODRŽAVANJA</t>
  </si>
  <si>
    <t>TROŠKOVI ZAKUPA</t>
  </si>
  <si>
    <t>TROŠKOVI REKLAME I SPONZORSTVA</t>
  </si>
  <si>
    <t>AMORTIZACIJA STALNIH SREDSTAVA</t>
  </si>
  <si>
    <t>TROŠKOVI PTT USLUGA</t>
  </si>
  <si>
    <t>GUBICI OD UMANJENJA VRIJ.STAL.SREDSTAVA</t>
  </si>
  <si>
    <t>PRIHODI OD DONACIJA</t>
  </si>
  <si>
    <t>TROŠKOVI OSTALIH USLUGA</t>
  </si>
  <si>
    <t>TROŠKOVI NAKNADA PLAĆA</t>
  </si>
  <si>
    <t>ISPRAVKA GREŠAKA IZ RANIJIH GODINA</t>
  </si>
  <si>
    <t xml:space="preserve">  2012.</t>
  </si>
  <si>
    <t xml:space="preserve"> 2013.</t>
  </si>
  <si>
    <t>DOBICI OD PRODAJE MATERIJALA</t>
  </si>
  <si>
    <t>PRIHODI OD OTPISANIH OBAVEZA</t>
  </si>
  <si>
    <t>GUBICI OD PRODAJE MATERIJALA</t>
  </si>
  <si>
    <t>MANJKOVI</t>
  </si>
  <si>
    <t>RASHODI PO OSNOVU ISPRAVKE I OTPISA</t>
  </si>
  <si>
    <t>VIŠKOVI</t>
  </si>
  <si>
    <t>ostvarenog finansijskog rezultata za  2013.godine</t>
  </si>
  <si>
    <t>OTPIS OBAVEZA I OSTALI PRIHODI</t>
  </si>
  <si>
    <t>TROŠKOVI SLUŽBENIH PUTOVANJA</t>
  </si>
  <si>
    <t>RASHOD PO OSNOVU ISPRAVKE VRIJEDNOSTI</t>
  </si>
  <si>
    <t>UMANJENJE VRIJEDNOSTI NEMATERIJALNIH SREDSTA</t>
  </si>
  <si>
    <t>SMANJENJE VRIJEDNOST ZALIHA UČINAKA</t>
  </si>
  <si>
    <t>ŠG"MAJEVIČKO"SREBRENIK</t>
  </si>
  <si>
    <t>OSTALI NEMATERIJALNI TROŠKOVI</t>
  </si>
  <si>
    <t>RASHODI NA OSNOVU ISPRAVKE I OTPISA</t>
  </si>
  <si>
    <t>RASHODI I GUBICI NA ZALIHAMA MATERIJALA</t>
  </si>
  <si>
    <t>ostvarenog finansijskog rezultata za 2013.godine</t>
  </si>
  <si>
    <t>RASHODI PO OSNOVU ISPRAVKE I OTPISA POTR.</t>
  </si>
  <si>
    <t>DOBICI OD PRODAJE ROBE</t>
  </si>
  <si>
    <t>SMANJENJE VRIJEDNOSTI ZALIHE UČINAKA</t>
  </si>
  <si>
    <t>2013.</t>
  </si>
  <si>
    <t>PRIHODI PO OSNOVU UGOVOR.ZAŠTITE OD RIZIKA</t>
  </si>
  <si>
    <t>RASHODI PO OSNOVU ISPRAVKE I OTPISA VRI.POTR.</t>
  </si>
  <si>
    <t>NABAVNA VRIJEDNOST PRODJA ROBE NA DO.TRŽIŠTU</t>
  </si>
  <si>
    <t>RASHODI PO OSNOVU ISPRAVKE I OTPIS.VRIJED.POTR.</t>
  </si>
  <si>
    <t>PRIHODI PO OSNOVU UGOV.ZAŠTITE OD RIZIKA</t>
  </si>
  <si>
    <t>RASHODI PO OSNOVU ISPRAVKE I OTPISA VRIJ.POTR.</t>
  </si>
  <si>
    <t>UMANJENJE VRIJEDNOSTI NEMATERIJALNIH SREDST.</t>
  </si>
  <si>
    <t>NABAVNA VRIJEDNOST PRODATE ROBE</t>
  </si>
  <si>
    <t>SMANJENJE VRIJEDNOSTI ZALIHA UČINAKA</t>
  </si>
  <si>
    <t>INTERNI TROŠKOVI ZAKUPA</t>
  </si>
  <si>
    <t>UČEŠĆE U FINANSIRANJU TROŠK.DIREKCIJE</t>
  </si>
  <si>
    <t xml:space="preserve">                Pokriće troškova direkcije</t>
  </si>
  <si>
    <t xml:space="preserve">                  Pokriće troškova direkcije</t>
  </si>
  <si>
    <t>Dobit</t>
  </si>
  <si>
    <t>JP"ŠUME TK" D.D. KLADANJ</t>
  </si>
  <si>
    <t xml:space="preserve"> </t>
  </si>
  <si>
    <t>PRIHODI OD PRODAJE USLUGA NA DOM.TRŽIŠTU</t>
  </si>
  <si>
    <t>PRIHOD NA OSNOVU ISPRAV.GREŠ.IZ RANIJEG PER.</t>
  </si>
  <si>
    <t>PRIHODI IZ OSNOVA ISPRAVKE GREŠAKA IZ RANIJ.PER.</t>
  </si>
  <si>
    <t>UMANJENJE VRIJEDNOSTI NEMATER.SREDS.</t>
  </si>
  <si>
    <t>UMANJENJE VRIJEDNOSTI ZALIHA SIR.I MATER.</t>
  </si>
  <si>
    <t>OTPIS OBAVEAZA UKINUTA REZERVISANJA I OSTALI</t>
  </si>
  <si>
    <t xml:space="preserve">                        P R E G L E D </t>
  </si>
  <si>
    <t>RASHODI IZ OSN.ISPR.GREŠ.IZ RANIJ.PERIODA</t>
  </si>
  <si>
    <t xml:space="preserve">                                                            RASHODI</t>
  </si>
  <si>
    <t xml:space="preserve">                              RASHODI</t>
  </si>
  <si>
    <t xml:space="preserve">                                                 RASHODI</t>
  </si>
  <si>
    <t xml:space="preserve">                                    UKUPNO PRIHODI</t>
  </si>
  <si>
    <t>DOBIT</t>
  </si>
  <si>
    <t>NEGATIVNE KURSNE RAZLIKE</t>
  </si>
  <si>
    <t>UMANJENJE VRIJEDNOSTI MATER.STAL.SREDS.</t>
  </si>
  <si>
    <t>UMANJENJE VRIJ.NEMAT.SREDST.</t>
  </si>
  <si>
    <t>UMANJENJE NEMATERIJ.SREDSTAVA</t>
  </si>
  <si>
    <t>NEGATIVNE  KURSNE RAZLIKE</t>
  </si>
  <si>
    <t>UMANJENJ.VRIJED.MATER.STAL.SREDS.</t>
  </si>
  <si>
    <t>NAPLAĆENA OTPISANA POTRAŽIVANJA</t>
  </si>
  <si>
    <t>OSTALI FINANSIJSKI PRIHODI</t>
  </si>
  <si>
    <t xml:space="preserve">  2019.</t>
  </si>
  <si>
    <t xml:space="preserve">   2019.</t>
  </si>
  <si>
    <t xml:space="preserve"> 2020.</t>
  </si>
  <si>
    <t xml:space="preserve">  2020.</t>
  </si>
  <si>
    <t>PRIHODI NA OSNOVU UGOVOR.ZAŠTITE OD RIZIKA</t>
  </si>
  <si>
    <t>ostvarenog finansijskog rezultata za  2020.godinu</t>
  </si>
  <si>
    <t>ostvarenog finansijskog rezultata za   2020.godinu</t>
  </si>
  <si>
    <t>RASHODI IZ OSNOVE ISPR.GREŠ.RAN.PERIODA</t>
  </si>
  <si>
    <t>PRIHODI IZ OSN.ISPR.GREŠ.RANIJEG PERIODA</t>
  </si>
  <si>
    <t>PRIHODI IZ OSN.ISPR.GREŠAKA IZ RANEG PERIODA</t>
  </si>
  <si>
    <t xml:space="preserve">                               ostvarenog finansijskog rezultata za  2020.godinu                         Tabela 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</si>
</sst>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0\ _k_n;[Red]\-#,##0.000\ _k_n"/>
    <numFmt numFmtId="173" formatCode="#,##0.0\ _k_n;[Red]\-#,##0.0\ _k_n"/>
    <numFmt numFmtId="174" formatCode="_-* #,##0.0\ _k_n_-;\-* #,##0.0\ _k_n_-;_-* &quot;-&quot;??\ _k_n_-;_-@_-"/>
    <numFmt numFmtId="175" formatCode="_-* #,##0\ _k_n_-;\-* #,##0\ _k_n_-;_-* &quot;-&quot;??\ _k_n_-;_-@_-"/>
    <numFmt numFmtId="176" formatCode="#,##0.0\ _k_n;\-#,##0.0\ _k_n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#,##0;[Red]#,##0"/>
    <numFmt numFmtId="184" formatCode="#,##0_ ;[Red]\-#,##0\ "/>
    <numFmt numFmtId="185" formatCode="#,##0.0"/>
    <numFmt numFmtId="186" formatCode="#,##0_ ;\-#,##0\ "/>
    <numFmt numFmtId="187" formatCode="0_ ;\-0\ "/>
    <numFmt numFmtId="188" formatCode="0.00_ ;[Red]\-0.00\ "/>
    <numFmt numFmtId="189" formatCode="#,##0.00_ ;[Red]\-#,##0.00\ "/>
    <numFmt numFmtId="190" formatCode="&quot;Da&quot;;&quot;Da&quot;;&quot;Ne&quot;"/>
    <numFmt numFmtId="191" formatCode="&quot;True&quot;;&quot;True&quot;;&quot;False&quot;"/>
    <numFmt numFmtId="192" formatCode="&quot;Uključeno&quot;;&quot;Uključeno&quot;;&quot;Isključeno&quot;"/>
    <numFmt numFmtId="193" formatCode="[$¥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8"/>
      <color rgb="FF00B0F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20" fillId="3" borderId="0" applyNumberFormat="0" applyBorder="0" applyAlignment="0" applyProtection="0"/>
    <xf numFmtId="0" fontId="19" fillId="38" borderId="1" applyNumberFormat="0" applyAlignment="0" applyProtection="0"/>
    <xf numFmtId="0" fontId="2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1" applyNumberFormat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9" fillId="47" borderId="6" applyNumberFormat="0" applyAlignment="0" applyProtection="0"/>
    <xf numFmtId="0" fontId="25" fillId="0" borderId="7" applyNumberFormat="0" applyFill="0" applyAlignment="0" applyProtection="0"/>
    <xf numFmtId="0" fontId="40" fillId="48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44" fillId="5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11" applyNumberFormat="0" applyFont="0" applyAlignment="0" applyProtection="0"/>
    <xf numFmtId="0" fontId="45" fillId="47" borderId="12" applyNumberForma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52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53" borderId="6" applyNumberFormat="0" applyAlignment="0" applyProtection="0"/>
    <xf numFmtId="0" fontId="5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left"/>
    </xf>
    <xf numFmtId="40" fontId="7" fillId="0" borderId="0" xfId="0" applyNumberFormat="1" applyFont="1" applyAlignment="1">
      <alignment/>
    </xf>
    <xf numFmtId="40" fontId="5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38" fontId="7" fillId="0" borderId="17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8" fontId="0" fillId="0" borderId="0" xfId="0" applyNumberFormat="1" applyAlignment="1">
      <alignment/>
    </xf>
    <xf numFmtId="38" fontId="5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8" fontId="7" fillId="0" borderId="0" xfId="0" applyNumberFormat="1" applyFont="1" applyBorder="1" applyAlignment="1">
      <alignment/>
    </xf>
    <xf numFmtId="38" fontId="7" fillId="0" borderId="22" xfId="0" applyNumberFormat="1" applyFont="1" applyBorder="1" applyAlignment="1">
      <alignment/>
    </xf>
    <xf numFmtId="38" fontId="5" fillId="0" borderId="22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8" fontId="11" fillId="0" borderId="17" xfId="0" applyNumberFormat="1" applyFont="1" applyBorder="1" applyAlignment="1">
      <alignment/>
    </xf>
    <xf numFmtId="38" fontId="10" fillId="0" borderId="17" xfId="0" applyNumberFormat="1" applyFont="1" applyBorder="1" applyAlignment="1">
      <alignment/>
    </xf>
    <xf numFmtId="38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38" fontId="11" fillId="0" borderId="17" xfId="0" applyNumberFormat="1" applyFont="1" applyBorder="1" applyAlignment="1">
      <alignment/>
    </xf>
    <xf numFmtId="38" fontId="10" fillId="0" borderId="17" xfId="0" applyNumberFormat="1" applyFont="1" applyBorder="1" applyAlignment="1">
      <alignment/>
    </xf>
    <xf numFmtId="38" fontId="11" fillId="0" borderId="17" xfId="0" applyNumberFormat="1" applyFont="1" applyFill="1" applyBorder="1" applyAlignment="1">
      <alignment/>
    </xf>
    <xf numFmtId="38" fontId="11" fillId="0" borderId="17" xfId="0" applyNumberFormat="1" applyFont="1" applyBorder="1" applyAlignment="1">
      <alignment horizontal="right"/>
    </xf>
    <xf numFmtId="38" fontId="11" fillId="0" borderId="17" xfId="60" applyNumberFormat="1" applyFont="1" applyBorder="1" applyAlignment="1">
      <alignment/>
    </xf>
    <xf numFmtId="38" fontId="10" fillId="0" borderId="17" xfId="60" applyNumberFormat="1" applyFont="1" applyBorder="1" applyAlignment="1">
      <alignment/>
    </xf>
    <xf numFmtId="38" fontId="11" fillId="0" borderId="17" xfId="60" applyNumberFormat="1" applyFont="1" applyBorder="1" applyAlignment="1">
      <alignment/>
    </xf>
    <xf numFmtId="38" fontId="11" fillId="0" borderId="17" xfId="0" applyNumberFormat="1" applyFont="1" applyBorder="1" applyAlignment="1">
      <alignment/>
    </xf>
    <xf numFmtId="38" fontId="10" fillId="0" borderId="17" xfId="6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38" fontId="7" fillId="0" borderId="2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8" fontId="7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/>
    </xf>
    <xf numFmtId="38" fontId="7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38" fontId="7" fillId="0" borderId="20" xfId="0" applyNumberFormat="1" applyFont="1" applyBorder="1" applyAlignment="1">
      <alignment/>
    </xf>
    <xf numFmtId="38" fontId="11" fillId="0" borderId="0" xfId="6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8" fontId="7" fillId="0" borderId="25" xfId="0" applyNumberFormat="1" applyFont="1" applyBorder="1" applyAlignment="1">
      <alignment/>
    </xf>
    <xf numFmtId="38" fontId="1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26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" fillId="5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4" fontId="0" fillId="0" borderId="0" xfId="0" applyNumberFormat="1" applyAlignment="1">
      <alignment/>
    </xf>
    <xf numFmtId="184" fontId="11" fillId="0" borderId="21" xfId="0" applyNumberFormat="1" applyFont="1" applyBorder="1" applyAlignment="1">
      <alignment/>
    </xf>
    <xf numFmtId="184" fontId="11" fillId="0" borderId="17" xfId="6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187" fontId="2" fillId="0" borderId="0" xfId="0" applyNumberFormat="1" applyFont="1" applyAlignment="1">
      <alignment horizontal="left"/>
    </xf>
    <xf numFmtId="187" fontId="0" fillId="0" borderId="0" xfId="0" applyNumberFormat="1" applyAlignment="1">
      <alignment horizontal="left"/>
    </xf>
    <xf numFmtId="187" fontId="11" fillId="0" borderId="21" xfId="0" applyNumberFormat="1" applyFont="1" applyBorder="1" applyAlignment="1">
      <alignment/>
    </xf>
    <xf numFmtId="187" fontId="11" fillId="0" borderId="22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11" fillId="0" borderId="21" xfId="0" applyNumberFormat="1" applyFont="1" applyBorder="1" applyAlignment="1">
      <alignment horizontal="center"/>
    </xf>
    <xf numFmtId="187" fontId="11" fillId="0" borderId="22" xfId="0" applyNumberFormat="1" applyFont="1" applyBorder="1" applyAlignment="1">
      <alignment horizontal="center"/>
    </xf>
    <xf numFmtId="184" fontId="2" fillId="0" borderId="0" xfId="0" applyNumberFormat="1" applyFont="1" applyAlignment="1">
      <alignment horizontal="left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 horizontal="center"/>
    </xf>
    <xf numFmtId="184" fontId="4" fillId="0" borderId="0" xfId="0" applyNumberFormat="1" applyFont="1" applyBorder="1" applyAlignment="1">
      <alignment horizontal="center" vertical="center"/>
    </xf>
    <xf numFmtId="184" fontId="11" fillId="0" borderId="21" xfId="0" applyNumberFormat="1" applyFont="1" applyBorder="1" applyAlignment="1">
      <alignment/>
    </xf>
    <xf numFmtId="184" fontId="11" fillId="0" borderId="21" xfId="0" applyNumberFormat="1" applyFont="1" applyBorder="1" applyAlignment="1">
      <alignment horizontal="center"/>
    </xf>
    <xf numFmtId="184" fontId="2" fillId="0" borderId="0" xfId="0" applyNumberFormat="1" applyFont="1" applyAlignment="1">
      <alignment horizontal="center" wrapText="1"/>
    </xf>
    <xf numFmtId="184" fontId="1" fillId="0" borderId="17" xfId="0" applyNumberFormat="1" applyFont="1" applyBorder="1" applyAlignment="1">
      <alignment/>
    </xf>
    <xf numFmtId="187" fontId="1" fillId="0" borderId="17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187" fontId="1" fillId="0" borderId="20" xfId="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1" fillId="0" borderId="17" xfId="60" applyNumberFormat="1" applyFont="1" applyBorder="1" applyAlignment="1">
      <alignment/>
    </xf>
    <xf numFmtId="187" fontId="1" fillId="0" borderId="17" xfId="0" applyNumberFormat="1" applyFont="1" applyBorder="1" applyAlignment="1">
      <alignment/>
    </xf>
    <xf numFmtId="184" fontId="1" fillId="0" borderId="21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2" xfId="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187" fontId="1" fillId="0" borderId="17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7" fontId="4" fillId="0" borderId="17" xfId="0" applyNumberFormat="1" applyFont="1" applyBorder="1" applyAlignment="1">
      <alignment/>
    </xf>
    <xf numFmtId="184" fontId="4" fillId="0" borderId="17" xfId="6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1" fillId="0" borderId="21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2" xfId="0" applyNumberFormat="1" applyFont="1" applyBorder="1" applyAlignment="1">
      <alignment/>
    </xf>
    <xf numFmtId="184" fontId="1" fillId="0" borderId="17" xfId="60" applyNumberFormat="1" applyFont="1" applyBorder="1" applyAlignment="1">
      <alignment/>
    </xf>
    <xf numFmtId="184" fontId="13" fillId="55" borderId="27" xfId="0" applyNumberFormat="1" applyFont="1" applyFill="1" applyBorder="1" applyAlignment="1">
      <alignment horizontal="center" vertical="center" wrapText="1"/>
    </xf>
    <xf numFmtId="184" fontId="13" fillId="55" borderId="19" xfId="0" applyNumberFormat="1" applyFont="1" applyFill="1" applyBorder="1" applyAlignment="1">
      <alignment horizontal="center" vertical="center" wrapText="1"/>
    </xf>
    <xf numFmtId="187" fontId="13" fillId="55" borderId="17" xfId="0" applyNumberFormat="1" applyFont="1" applyFill="1" applyBorder="1" applyAlignment="1">
      <alignment horizontal="center" vertical="center" wrapText="1"/>
    </xf>
    <xf numFmtId="184" fontId="13" fillId="55" borderId="28" xfId="0" applyNumberFormat="1" applyFont="1" applyFill="1" applyBorder="1" applyAlignment="1">
      <alignment horizontal="center"/>
    </xf>
    <xf numFmtId="184" fontId="13" fillId="55" borderId="20" xfId="0" applyNumberFormat="1" applyFont="1" applyFill="1" applyBorder="1" applyAlignment="1">
      <alignment horizontal="center"/>
    </xf>
    <xf numFmtId="184" fontId="4" fillId="56" borderId="17" xfId="60" applyNumberFormat="1" applyFont="1" applyFill="1" applyBorder="1" applyAlignment="1">
      <alignment/>
    </xf>
    <xf numFmtId="184" fontId="4" fillId="56" borderId="17" xfId="0" applyNumberFormat="1" applyFont="1" applyFill="1" applyBorder="1" applyAlignment="1">
      <alignment/>
    </xf>
    <xf numFmtId="187" fontId="4" fillId="56" borderId="17" xfId="0" applyNumberFormat="1" applyFont="1" applyFill="1" applyBorder="1" applyAlignment="1">
      <alignment/>
    </xf>
    <xf numFmtId="187" fontId="13" fillId="55" borderId="20" xfId="0" applyNumberFormat="1" applyFont="1" applyFill="1" applyBorder="1" applyAlignment="1">
      <alignment horizontal="center" vertical="center" wrapText="1"/>
    </xf>
    <xf numFmtId="184" fontId="4" fillId="56" borderId="19" xfId="0" applyNumberFormat="1" applyFont="1" applyFill="1" applyBorder="1" applyAlignment="1">
      <alignment/>
    </xf>
    <xf numFmtId="184" fontId="4" fillId="56" borderId="17" xfId="0" applyNumberFormat="1" applyFont="1" applyFill="1" applyBorder="1" applyAlignment="1">
      <alignment/>
    </xf>
    <xf numFmtId="187" fontId="4" fillId="56" borderId="17" xfId="0" applyNumberFormat="1" applyFont="1" applyFill="1" applyBorder="1" applyAlignment="1">
      <alignment/>
    </xf>
    <xf numFmtId="184" fontId="4" fillId="56" borderId="17" xfId="0" applyNumberFormat="1" applyFont="1" applyFill="1" applyBorder="1" applyAlignment="1">
      <alignment/>
    </xf>
    <xf numFmtId="187" fontId="4" fillId="56" borderId="17" xfId="0" applyNumberFormat="1" applyFont="1" applyFill="1" applyBorder="1" applyAlignment="1">
      <alignment/>
    </xf>
    <xf numFmtId="184" fontId="4" fillId="56" borderId="17" xfId="60" applyNumberFormat="1" applyFont="1" applyFill="1" applyBorder="1" applyAlignment="1">
      <alignment/>
    </xf>
    <xf numFmtId="184" fontId="4" fillId="56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84" fontId="1" fillId="0" borderId="17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187" fontId="4" fillId="56" borderId="20" xfId="0" applyNumberFormat="1" applyFont="1" applyFill="1" applyBorder="1" applyAlignment="1">
      <alignment/>
    </xf>
    <xf numFmtId="184" fontId="4" fillId="56" borderId="19" xfId="60" applyNumberFormat="1" applyFont="1" applyFill="1" applyBorder="1" applyAlignment="1">
      <alignment/>
    </xf>
    <xf numFmtId="184" fontId="4" fillId="56" borderId="19" xfId="0" applyNumberFormat="1" applyFont="1" applyFill="1" applyBorder="1" applyAlignment="1">
      <alignment/>
    </xf>
    <xf numFmtId="187" fontId="4" fillId="56" borderId="19" xfId="0" applyNumberFormat="1" applyFont="1" applyFill="1" applyBorder="1" applyAlignment="1">
      <alignment/>
    </xf>
    <xf numFmtId="184" fontId="1" fillId="0" borderId="20" xfId="60" applyNumberFormat="1" applyFont="1" applyBorder="1" applyAlignment="1">
      <alignment/>
    </xf>
    <xf numFmtId="184" fontId="1" fillId="0" borderId="21" xfId="6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4" fontId="1" fillId="54" borderId="20" xfId="0" applyNumberFormat="1" applyFont="1" applyFill="1" applyBorder="1" applyAlignment="1">
      <alignment horizontal="center"/>
    </xf>
    <xf numFmtId="187" fontId="1" fillId="54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4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84" fontId="1" fillId="0" borderId="17" xfId="60" applyNumberFormat="1" applyFont="1" applyFill="1" applyBorder="1" applyAlignment="1">
      <alignment/>
    </xf>
    <xf numFmtId="184" fontId="1" fillId="0" borderId="19" xfId="0" applyNumberFormat="1" applyFont="1" applyBorder="1" applyAlignment="1">
      <alignment/>
    </xf>
    <xf numFmtId="184" fontId="4" fillId="56" borderId="19" xfId="0" applyNumberFormat="1" applyFont="1" applyFill="1" applyBorder="1" applyAlignment="1">
      <alignment/>
    </xf>
    <xf numFmtId="184" fontId="4" fillId="0" borderId="17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7" fontId="4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2" fillId="56" borderId="19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1" fillId="0" borderId="19" xfId="0" applyNumberFormat="1" applyFont="1" applyBorder="1" applyAlignment="1">
      <alignment/>
    </xf>
    <xf numFmtId="187" fontId="1" fillId="0" borderId="19" xfId="0" applyNumberFormat="1" applyFont="1" applyBorder="1" applyAlignment="1">
      <alignment/>
    </xf>
    <xf numFmtId="187" fontId="1" fillId="0" borderId="29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187" fontId="4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3" fillId="56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184" fontId="10" fillId="55" borderId="19" xfId="0" applyNumberFormat="1" applyFont="1" applyFill="1" applyBorder="1" applyAlignment="1">
      <alignment horizontal="center" vertical="center" wrapText="1"/>
    </xf>
    <xf numFmtId="184" fontId="10" fillId="55" borderId="27" xfId="0" applyNumberFormat="1" applyFont="1" applyFill="1" applyBorder="1" applyAlignment="1">
      <alignment horizontal="center" vertical="center" wrapText="1"/>
    </xf>
    <xf numFmtId="187" fontId="10" fillId="55" borderId="17" xfId="0" applyNumberFormat="1" applyFont="1" applyFill="1" applyBorder="1" applyAlignment="1">
      <alignment horizontal="center" vertical="center" wrapText="1"/>
    </xf>
    <xf numFmtId="184" fontId="10" fillId="55" borderId="20" xfId="0" applyNumberFormat="1" applyFont="1" applyFill="1" applyBorder="1" applyAlignment="1">
      <alignment horizontal="center"/>
    </xf>
    <xf numFmtId="184" fontId="10" fillId="55" borderId="28" xfId="0" applyNumberFormat="1" applyFont="1" applyFill="1" applyBorder="1" applyAlignment="1">
      <alignment horizontal="center"/>
    </xf>
    <xf numFmtId="187" fontId="10" fillId="55" borderId="20" xfId="0" applyNumberFormat="1" applyFont="1" applyFill="1" applyBorder="1" applyAlignment="1">
      <alignment horizontal="center" vertical="center" wrapText="1"/>
    </xf>
    <xf numFmtId="187" fontId="4" fillId="56" borderId="17" xfId="0" applyNumberFormat="1" applyFont="1" applyFill="1" applyBorder="1" applyAlignment="1">
      <alignment/>
    </xf>
    <xf numFmtId="187" fontId="10" fillId="55" borderId="22" xfId="0" applyNumberFormat="1" applyFont="1" applyFill="1" applyBorder="1" applyAlignment="1">
      <alignment horizontal="center" vertical="center" wrapText="1"/>
    </xf>
    <xf numFmtId="184" fontId="4" fillId="55" borderId="17" xfId="0" applyNumberFormat="1" applyFont="1" applyFill="1" applyBorder="1" applyAlignment="1">
      <alignment/>
    </xf>
    <xf numFmtId="187" fontId="4" fillId="55" borderId="17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84" fontId="4" fillId="57" borderId="17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87" fontId="2" fillId="0" borderId="26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0" fontId="4" fillId="55" borderId="27" xfId="0" applyFont="1" applyFill="1" applyBorder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187" fontId="10" fillId="55" borderId="17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56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87" fontId="2" fillId="0" borderId="26" xfId="0" applyNumberFormat="1" applyFont="1" applyBorder="1" applyAlignment="1">
      <alignment horizontal="right" vertical="center"/>
    </xf>
    <xf numFmtId="0" fontId="1" fillId="55" borderId="27" xfId="0" applyFont="1" applyFill="1" applyBorder="1" applyAlignment="1">
      <alignment horizontal="center" vertical="center"/>
    </xf>
    <xf numFmtId="0" fontId="1" fillId="55" borderId="24" xfId="0" applyFont="1" applyFill="1" applyBorder="1" applyAlignment="1">
      <alignment horizontal="center" vertical="center"/>
    </xf>
    <xf numFmtId="0" fontId="1" fillId="55" borderId="23" xfId="0" applyFont="1" applyFill="1" applyBorder="1" applyAlignment="1">
      <alignment horizontal="center"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26" xfId="0" applyFont="1" applyFill="1" applyBorder="1" applyAlignment="1">
      <alignment horizontal="center" vertical="center"/>
    </xf>
    <xf numFmtId="0" fontId="1" fillId="55" borderId="29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187" fontId="2" fillId="0" borderId="0" xfId="0" applyNumberFormat="1" applyFont="1" applyBorder="1" applyAlignment="1">
      <alignment horizontal="right"/>
    </xf>
    <xf numFmtId="187" fontId="13" fillId="55" borderId="17" xfId="0" applyNumberFormat="1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12" fillId="55" borderId="24" xfId="0" applyFont="1" applyFill="1" applyBorder="1" applyAlignment="1">
      <alignment horizontal="center" vertical="center"/>
    </xf>
    <xf numFmtId="0" fontId="12" fillId="55" borderId="23" xfId="0" applyFont="1" applyFill="1" applyBorder="1" applyAlignment="1">
      <alignment horizontal="center" vertical="center"/>
    </xf>
    <xf numFmtId="0" fontId="12" fillId="55" borderId="28" xfId="0" applyFont="1" applyFill="1" applyBorder="1" applyAlignment="1">
      <alignment horizontal="center" vertical="center"/>
    </xf>
    <xf numFmtId="0" fontId="12" fillId="55" borderId="26" xfId="0" applyFont="1" applyFill="1" applyBorder="1" applyAlignment="1">
      <alignment horizontal="center" vertical="center"/>
    </xf>
    <xf numFmtId="0" fontId="12" fillId="55" borderId="29" xfId="0" applyFont="1" applyFill="1" applyBorder="1" applyAlignment="1">
      <alignment horizontal="center" vertical="center"/>
    </xf>
    <xf numFmtId="0" fontId="14" fillId="55" borderId="27" xfId="0" applyFont="1" applyFill="1" applyBorder="1" applyAlignment="1">
      <alignment horizontal="center" vertical="center"/>
    </xf>
    <xf numFmtId="0" fontId="14" fillId="55" borderId="24" xfId="0" applyFont="1" applyFill="1" applyBorder="1" applyAlignment="1">
      <alignment horizontal="center" vertical="center"/>
    </xf>
    <xf numFmtId="0" fontId="14" fillId="55" borderId="23" xfId="0" applyFont="1" applyFill="1" applyBorder="1" applyAlignment="1">
      <alignment horizontal="center" vertical="center"/>
    </xf>
    <xf numFmtId="0" fontId="14" fillId="55" borderId="28" xfId="0" applyFont="1" applyFill="1" applyBorder="1" applyAlignment="1">
      <alignment horizontal="center" vertical="center"/>
    </xf>
    <xf numFmtId="0" fontId="14" fillId="55" borderId="26" xfId="0" applyFont="1" applyFill="1" applyBorder="1" applyAlignment="1">
      <alignment horizontal="center" vertical="center"/>
    </xf>
    <xf numFmtId="0" fontId="14" fillId="55" borderId="29" xfId="0" applyFont="1" applyFill="1" applyBorder="1" applyAlignment="1">
      <alignment horizontal="center" vertical="center"/>
    </xf>
    <xf numFmtId="0" fontId="16" fillId="5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54" borderId="21" xfId="0" applyFont="1" applyFill="1" applyBorder="1" applyAlignment="1">
      <alignment horizontal="center" vertical="center"/>
    </xf>
    <xf numFmtId="0" fontId="1" fillId="54" borderId="22" xfId="0" applyFont="1" applyFill="1" applyBorder="1" applyAlignment="1">
      <alignment horizontal="center" vertical="center"/>
    </xf>
    <xf numFmtId="187" fontId="10" fillId="55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84" fontId="54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rmalno 3" xfId="89"/>
    <cellStyle name="Normalno 4" xfId="90"/>
    <cellStyle name="Note" xfId="91"/>
    <cellStyle name="Output" xfId="92"/>
    <cellStyle name="Percent" xfId="93"/>
    <cellStyle name="Povezana ćelija" xfId="94"/>
    <cellStyle name="Provjera ćelije" xfId="95"/>
    <cellStyle name="Tekst objašnjenja" xfId="96"/>
    <cellStyle name="Title" xfId="97"/>
    <cellStyle name="Total" xfId="98"/>
    <cellStyle name="Ukupni zbroj" xfId="99"/>
    <cellStyle name="Unos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92"/>
  <sheetViews>
    <sheetView zoomScaleSheetLayoutView="100" zoomScalePageLayoutView="0" workbookViewId="0" topLeftCell="A448">
      <selection activeCell="E33" sqref="E33"/>
    </sheetView>
  </sheetViews>
  <sheetFormatPr defaultColWidth="9.140625" defaultRowHeight="12.75"/>
  <cols>
    <col min="1" max="1" width="7.00390625" style="0" customWidth="1"/>
    <col min="2" max="3" width="11.7109375" style="0" customWidth="1"/>
    <col min="4" max="4" width="16.7109375" style="0" customWidth="1"/>
    <col min="5" max="7" width="15.7109375" style="0" customWidth="1"/>
    <col min="8" max="9" width="11.7109375" style="0" customWidth="1"/>
    <col min="10" max="10" width="12.00390625" style="0" customWidth="1"/>
    <col min="11" max="11" width="11.7109375" style="0" customWidth="1"/>
    <col min="12" max="12" width="17.140625" style="0" customWidth="1"/>
  </cols>
  <sheetData>
    <row r="1" spans="1:58" s="39" customFormat="1" ht="12.75">
      <c r="A1" s="258" t="s">
        <v>46</v>
      </c>
      <c r="B1" s="258"/>
      <c r="C1" s="258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11" ht="12" customHeight="1">
      <c r="A2" s="39" t="s">
        <v>45</v>
      </c>
      <c r="B2" s="39"/>
      <c r="C2" s="39"/>
      <c r="D2" s="18"/>
      <c r="E2" s="18"/>
      <c r="F2" s="18"/>
      <c r="G2" s="18"/>
      <c r="H2" s="18"/>
      <c r="I2" s="18"/>
      <c r="J2" s="18"/>
      <c r="K2" s="18"/>
    </row>
    <row r="3" spans="1:11" ht="12.75">
      <c r="A3" s="67"/>
      <c r="B3" s="69"/>
      <c r="C3" s="69"/>
      <c r="D3" s="69"/>
      <c r="E3" s="277" t="s">
        <v>47</v>
      </c>
      <c r="F3" s="277"/>
      <c r="G3" s="69"/>
      <c r="H3" s="69"/>
      <c r="I3" s="69"/>
      <c r="J3" s="69"/>
      <c r="K3" s="69"/>
    </row>
    <row r="4" spans="1:12" ht="12.75">
      <c r="A4" s="67"/>
      <c r="B4" s="68"/>
      <c r="C4" s="68"/>
      <c r="D4" s="277" t="s">
        <v>48</v>
      </c>
      <c r="E4" s="277"/>
      <c r="F4" s="277"/>
      <c r="G4" s="277"/>
      <c r="H4" s="68"/>
      <c r="I4" s="68"/>
      <c r="J4" s="68"/>
      <c r="K4" s="68"/>
      <c r="L4" s="8"/>
    </row>
    <row r="5" spans="1:12" ht="12.75">
      <c r="A5" s="3"/>
      <c r="B5" s="2"/>
      <c r="C5" s="2"/>
      <c r="D5" s="2"/>
      <c r="E5" s="2"/>
      <c r="F5" s="2"/>
      <c r="G5" s="2"/>
      <c r="H5" s="2"/>
      <c r="I5" s="43" t="s">
        <v>70</v>
      </c>
      <c r="J5" s="2"/>
      <c r="K5" s="2"/>
      <c r="L5" s="8"/>
    </row>
    <row r="6" spans="1:12" ht="12.75">
      <c r="A6" s="3"/>
      <c r="B6" s="2"/>
      <c r="C6" s="2"/>
      <c r="D6" s="2"/>
      <c r="E6" s="2"/>
      <c r="F6" s="2"/>
      <c r="G6" s="2"/>
      <c r="H6" s="2"/>
      <c r="I6" s="2"/>
      <c r="J6" s="19"/>
      <c r="K6" s="19"/>
      <c r="L6" s="9"/>
    </row>
    <row r="7" spans="1:12" ht="12.75">
      <c r="A7" s="251" t="s">
        <v>0</v>
      </c>
      <c r="B7" s="252"/>
      <c r="C7" s="252"/>
      <c r="D7" s="253"/>
      <c r="E7" s="92" t="s">
        <v>49</v>
      </c>
      <c r="F7" s="92" t="s">
        <v>51</v>
      </c>
      <c r="G7" s="91" t="s">
        <v>49</v>
      </c>
      <c r="H7" s="265" t="s">
        <v>54</v>
      </c>
      <c r="I7" s="254"/>
      <c r="J7" s="24"/>
      <c r="K7" s="20"/>
      <c r="L7" s="10"/>
    </row>
    <row r="8" spans="1:12" ht="12.75">
      <c r="A8" s="252"/>
      <c r="B8" s="252"/>
      <c r="C8" s="252"/>
      <c r="D8" s="253"/>
      <c r="E8" s="93" t="s">
        <v>50</v>
      </c>
      <c r="F8" s="93" t="s">
        <v>52</v>
      </c>
      <c r="G8" s="94" t="s">
        <v>53</v>
      </c>
      <c r="H8" s="95" t="s">
        <v>62</v>
      </c>
      <c r="I8" s="96" t="s">
        <v>63</v>
      </c>
      <c r="J8" s="22"/>
      <c r="K8" s="21"/>
      <c r="L8" s="10"/>
    </row>
    <row r="9" spans="1:12" ht="12.75">
      <c r="A9" s="42">
        <v>1</v>
      </c>
      <c r="B9" s="255">
        <v>2</v>
      </c>
      <c r="C9" s="255"/>
      <c r="D9" s="256"/>
      <c r="E9" s="90">
        <v>3</v>
      </c>
      <c r="F9" s="90">
        <v>4</v>
      </c>
      <c r="G9" s="90">
        <v>5</v>
      </c>
      <c r="H9" s="50">
        <v>6</v>
      </c>
      <c r="I9" s="50">
        <v>7</v>
      </c>
      <c r="J9" s="22"/>
      <c r="K9" s="21"/>
      <c r="L9" s="10"/>
    </row>
    <row r="10" spans="1:12" ht="12.75">
      <c r="A10" s="257" t="s">
        <v>5</v>
      </c>
      <c r="B10" s="257"/>
      <c r="C10" s="257"/>
      <c r="D10" s="257"/>
      <c r="E10" s="51"/>
      <c r="F10" s="51"/>
      <c r="G10" s="51"/>
      <c r="H10" s="51"/>
      <c r="I10" s="51"/>
      <c r="J10" s="22"/>
      <c r="K10" s="22"/>
      <c r="L10" s="9"/>
    </row>
    <row r="11" spans="1:12" ht="12.75">
      <c r="A11" s="40">
        <v>600</v>
      </c>
      <c r="B11" s="237" t="s">
        <v>1</v>
      </c>
      <c r="C11" s="237"/>
      <c r="D11" s="237"/>
      <c r="E11" s="52">
        <v>3513085</v>
      </c>
      <c r="F11" s="52">
        <f>L11/2</f>
        <v>3677969.5</v>
      </c>
      <c r="G11" s="52">
        <v>3727602</v>
      </c>
      <c r="H11" s="52">
        <f>G11/E11*100</f>
        <v>106.10622857118459</v>
      </c>
      <c r="I11" s="52">
        <f>G11/F11*100</f>
        <v>101.34945382227885</v>
      </c>
      <c r="J11" s="33"/>
      <c r="K11" s="33"/>
      <c r="L11" s="34">
        <v>7355939</v>
      </c>
    </row>
    <row r="12" spans="1:12" ht="12.75">
      <c r="A12" s="40">
        <v>602</v>
      </c>
      <c r="B12" s="240" t="s">
        <v>55</v>
      </c>
      <c r="C12" s="241"/>
      <c r="D12" s="242"/>
      <c r="E12" s="52">
        <v>2238</v>
      </c>
      <c r="F12" s="52">
        <f aca="true" t="shared" si="0" ref="F12:F19">L12/2</f>
        <v>0</v>
      </c>
      <c r="G12" s="52">
        <v>91</v>
      </c>
      <c r="H12" s="52">
        <f aca="true" t="shared" si="1" ref="H12:H20">G12/E12*100</f>
        <v>4.066130473637176</v>
      </c>
      <c r="I12" s="52">
        <v>0</v>
      </c>
      <c r="J12" s="33"/>
      <c r="K12" s="33"/>
      <c r="L12" s="34">
        <v>0</v>
      </c>
    </row>
    <row r="13" spans="1:12" ht="12.75">
      <c r="A13" s="40">
        <v>605</v>
      </c>
      <c r="B13" s="262" t="s">
        <v>9</v>
      </c>
      <c r="C13" s="263"/>
      <c r="D13" s="264"/>
      <c r="E13" s="52">
        <v>7755</v>
      </c>
      <c r="F13" s="52">
        <f t="shared" si="0"/>
        <v>41050</v>
      </c>
      <c r="G13" s="52">
        <v>5499</v>
      </c>
      <c r="H13" s="52">
        <f t="shared" si="1"/>
        <v>70.9090909090909</v>
      </c>
      <c r="I13" s="52">
        <f aca="true" t="shared" si="2" ref="I13:I20">G13/F13*100</f>
        <v>13.395858708891595</v>
      </c>
      <c r="J13" s="33"/>
      <c r="K13" s="33"/>
      <c r="L13" s="34">
        <v>82100</v>
      </c>
    </row>
    <row r="14" spans="1:12" ht="12.75">
      <c r="A14" s="40">
        <v>619</v>
      </c>
      <c r="B14" s="240" t="s">
        <v>78</v>
      </c>
      <c r="C14" s="241"/>
      <c r="D14" s="242"/>
      <c r="E14" s="52">
        <v>0</v>
      </c>
      <c r="F14" s="52">
        <v>0</v>
      </c>
      <c r="G14" s="52">
        <v>106</v>
      </c>
      <c r="H14" s="52">
        <v>0</v>
      </c>
      <c r="I14" s="52">
        <v>0</v>
      </c>
      <c r="J14" s="33"/>
      <c r="K14" s="33"/>
      <c r="L14" s="34"/>
    </row>
    <row r="15" spans="1:12" ht="12.75">
      <c r="A15" s="40">
        <v>630</v>
      </c>
      <c r="B15" s="237" t="s">
        <v>6</v>
      </c>
      <c r="C15" s="237"/>
      <c r="D15" s="237"/>
      <c r="E15" s="52">
        <v>0</v>
      </c>
      <c r="F15" s="52">
        <f t="shared" si="0"/>
        <v>85000</v>
      </c>
      <c r="G15" s="52">
        <v>185870</v>
      </c>
      <c r="H15" s="52">
        <v>0</v>
      </c>
      <c r="I15" s="52">
        <f t="shared" si="2"/>
        <v>218.67058823529413</v>
      </c>
      <c r="J15" s="33"/>
      <c r="K15" s="33"/>
      <c r="L15" s="34">
        <v>170000</v>
      </c>
    </row>
    <row r="16" spans="1:12" ht="12.75">
      <c r="A16" s="40">
        <v>635</v>
      </c>
      <c r="B16" s="237" t="s">
        <v>4</v>
      </c>
      <c r="C16" s="237"/>
      <c r="D16" s="237"/>
      <c r="E16" s="52">
        <v>2354</v>
      </c>
      <c r="F16" s="52">
        <f t="shared" si="0"/>
        <v>2500</v>
      </c>
      <c r="G16" s="52">
        <v>3374</v>
      </c>
      <c r="H16" s="52">
        <f t="shared" si="1"/>
        <v>143.3305012744265</v>
      </c>
      <c r="I16" s="52">
        <f t="shared" si="2"/>
        <v>134.95999999999998</v>
      </c>
      <c r="J16" s="33"/>
      <c r="K16" s="33"/>
      <c r="L16" s="34">
        <v>5000</v>
      </c>
    </row>
    <row r="17" spans="1:12" ht="12.75">
      <c r="A17" s="40">
        <v>637</v>
      </c>
      <c r="B17" s="240" t="s">
        <v>84</v>
      </c>
      <c r="C17" s="241"/>
      <c r="D17" s="242"/>
      <c r="E17" s="52">
        <v>0</v>
      </c>
      <c r="F17" s="52">
        <v>0</v>
      </c>
      <c r="G17" s="52">
        <v>381</v>
      </c>
      <c r="H17" s="52">
        <v>0</v>
      </c>
      <c r="I17" s="52">
        <v>0</v>
      </c>
      <c r="J17" s="33"/>
      <c r="K17" s="33"/>
      <c r="L17" s="34"/>
    </row>
    <row r="18" spans="1:12" ht="12.75">
      <c r="A18" s="40">
        <v>638</v>
      </c>
      <c r="B18" s="240" t="s">
        <v>77</v>
      </c>
      <c r="C18" s="241"/>
      <c r="D18" s="242"/>
      <c r="E18" s="52">
        <v>0</v>
      </c>
      <c r="F18" s="52">
        <v>0</v>
      </c>
      <c r="G18" s="52">
        <v>5104</v>
      </c>
      <c r="H18" s="52">
        <v>0</v>
      </c>
      <c r="I18" s="52">
        <v>0</v>
      </c>
      <c r="J18" s="33"/>
      <c r="K18" s="33"/>
      <c r="L18" s="34"/>
    </row>
    <row r="19" spans="1:12" ht="12.75">
      <c r="A19" s="40">
        <v>639</v>
      </c>
      <c r="B19" s="237" t="s">
        <v>7</v>
      </c>
      <c r="C19" s="237"/>
      <c r="D19" s="237"/>
      <c r="E19" s="52">
        <v>384607</v>
      </c>
      <c r="F19" s="52">
        <f t="shared" si="0"/>
        <v>565000</v>
      </c>
      <c r="G19" s="52">
        <v>588083</v>
      </c>
      <c r="H19" s="52">
        <f t="shared" si="1"/>
        <v>152.90491332711053</v>
      </c>
      <c r="I19" s="52">
        <f t="shared" si="2"/>
        <v>104.08548672566371</v>
      </c>
      <c r="J19" s="33"/>
      <c r="K19" s="33"/>
      <c r="L19" s="34">
        <v>1130000</v>
      </c>
    </row>
    <row r="20" spans="1:12" ht="12.75">
      <c r="A20" s="249" t="s">
        <v>8</v>
      </c>
      <c r="B20" s="249"/>
      <c r="C20" s="249"/>
      <c r="D20" s="249"/>
      <c r="E20" s="53">
        <f>SUM(E11:E19)</f>
        <v>3910039</v>
      </c>
      <c r="F20" s="53">
        <f>SUM(F11:F19)</f>
        <v>4371519.5</v>
      </c>
      <c r="G20" s="53">
        <f>SUM(G11:G19)</f>
        <v>4516110</v>
      </c>
      <c r="H20" s="53">
        <f t="shared" si="1"/>
        <v>115.50038247700343</v>
      </c>
      <c r="I20" s="53">
        <f t="shared" si="2"/>
        <v>103.30755701764569</v>
      </c>
      <c r="J20" s="33"/>
      <c r="K20" s="16"/>
      <c r="L20" s="35">
        <f>SUM(L11:L19)</f>
        <v>8743039</v>
      </c>
    </row>
    <row r="21" spans="1:12" ht="12.75">
      <c r="A21" s="250" t="s">
        <v>10</v>
      </c>
      <c r="B21" s="250"/>
      <c r="C21" s="250"/>
      <c r="D21" s="250"/>
      <c r="E21" s="54"/>
      <c r="F21" s="54"/>
      <c r="G21" s="54"/>
      <c r="H21" s="54"/>
      <c r="I21" s="54"/>
      <c r="J21" s="23"/>
      <c r="K21" s="16"/>
      <c r="L21" s="9"/>
    </row>
    <row r="22" spans="1:12" ht="12.75">
      <c r="A22" s="40">
        <v>300</v>
      </c>
      <c r="B22" s="237" t="s">
        <v>11</v>
      </c>
      <c r="C22" s="237"/>
      <c r="D22" s="237"/>
      <c r="E22" s="52">
        <v>58731</v>
      </c>
      <c r="F22" s="52">
        <f>L22/2</f>
        <v>91068</v>
      </c>
      <c r="G22" s="52">
        <v>77161</v>
      </c>
      <c r="H22" s="52">
        <f>G22/E22*100</f>
        <v>131.38036130833802</v>
      </c>
      <c r="I22" s="52">
        <f>G22/F22*100</f>
        <v>84.72899371897923</v>
      </c>
      <c r="J22" s="33"/>
      <c r="K22" s="33"/>
      <c r="L22" s="34">
        <v>182136</v>
      </c>
    </row>
    <row r="23" spans="1:12" ht="12.75">
      <c r="A23" s="40">
        <v>301</v>
      </c>
      <c r="B23" s="237" t="s">
        <v>12</v>
      </c>
      <c r="C23" s="237"/>
      <c r="D23" s="237"/>
      <c r="E23" s="52">
        <v>206518</v>
      </c>
      <c r="F23" s="52">
        <f aca="true" t="shared" si="3" ref="F23:F46">L23/2</f>
        <v>220875</v>
      </c>
      <c r="G23" s="52">
        <v>182632</v>
      </c>
      <c r="H23" s="52">
        <f aca="true" t="shared" si="4" ref="H23:H59">G23/E23*100</f>
        <v>88.43393796182414</v>
      </c>
      <c r="I23" s="52">
        <f aca="true" t="shared" si="5" ref="I23:I59">G23/F23*100</f>
        <v>82.68568194680249</v>
      </c>
      <c r="J23" s="33"/>
      <c r="K23" s="33"/>
      <c r="L23" s="34">
        <v>441750</v>
      </c>
    </row>
    <row r="24" spans="1:12" ht="12.75">
      <c r="A24" s="40">
        <v>302</v>
      </c>
      <c r="B24" s="237" t="s">
        <v>13</v>
      </c>
      <c r="C24" s="237"/>
      <c r="D24" s="237"/>
      <c r="E24" s="52">
        <v>89888</v>
      </c>
      <c r="F24" s="52">
        <f t="shared" si="3"/>
        <v>103841.5</v>
      </c>
      <c r="G24" s="52">
        <v>72765</v>
      </c>
      <c r="H24" s="52">
        <f t="shared" si="4"/>
        <v>80.95073869704521</v>
      </c>
      <c r="I24" s="52">
        <f t="shared" si="5"/>
        <v>70.07314031480671</v>
      </c>
      <c r="J24" s="33"/>
      <c r="K24" s="33"/>
      <c r="L24" s="34">
        <v>207683</v>
      </c>
    </row>
    <row r="25" spans="1:12" ht="12.75">
      <c r="A25" s="40">
        <v>303</v>
      </c>
      <c r="B25" s="237" t="s">
        <v>14</v>
      </c>
      <c r="C25" s="237"/>
      <c r="D25" s="237"/>
      <c r="E25" s="52">
        <v>10553</v>
      </c>
      <c r="F25" s="52">
        <f t="shared" si="3"/>
        <v>18410</v>
      </c>
      <c r="G25" s="52">
        <v>12615</v>
      </c>
      <c r="H25" s="52">
        <f t="shared" si="4"/>
        <v>119.5394674500142</v>
      </c>
      <c r="I25" s="52">
        <f t="shared" si="5"/>
        <v>68.52254209668658</v>
      </c>
      <c r="J25" s="33"/>
      <c r="K25" s="33"/>
      <c r="L25" s="34">
        <v>36820</v>
      </c>
    </row>
    <row r="26" spans="1:12" ht="12.75">
      <c r="A26" s="40">
        <v>310</v>
      </c>
      <c r="B26" s="41" t="s">
        <v>30</v>
      </c>
      <c r="C26" s="41"/>
      <c r="D26" s="41"/>
      <c r="E26" s="52">
        <v>83260</v>
      </c>
      <c r="F26" s="52">
        <f t="shared" si="3"/>
        <v>97000</v>
      </c>
      <c r="G26" s="52">
        <v>90456</v>
      </c>
      <c r="H26" s="52">
        <f t="shared" si="4"/>
        <v>108.64280566898871</v>
      </c>
      <c r="I26" s="52">
        <f t="shared" si="5"/>
        <v>93.25360824742268</v>
      </c>
      <c r="J26" s="33"/>
      <c r="K26" s="33"/>
      <c r="L26" s="34">
        <v>194000</v>
      </c>
    </row>
    <row r="27" spans="1:12" ht="12.75">
      <c r="A27" s="40">
        <v>320</v>
      </c>
      <c r="B27" s="240" t="s">
        <v>31</v>
      </c>
      <c r="C27" s="241"/>
      <c r="D27" s="242"/>
      <c r="E27" s="52">
        <v>1567413</v>
      </c>
      <c r="F27" s="52">
        <f t="shared" si="3"/>
        <v>1723150</v>
      </c>
      <c r="G27" s="52">
        <v>1716061</v>
      </c>
      <c r="H27" s="52">
        <f t="shared" si="4"/>
        <v>109.48365236220448</v>
      </c>
      <c r="I27" s="52">
        <f t="shared" si="5"/>
        <v>99.58860226910019</v>
      </c>
      <c r="J27" s="33"/>
      <c r="K27" s="33"/>
      <c r="L27" s="34">
        <v>3446300</v>
      </c>
    </row>
    <row r="28" spans="1:12" ht="12.75">
      <c r="A28" s="40">
        <v>328</v>
      </c>
      <c r="B28" s="237" t="s">
        <v>32</v>
      </c>
      <c r="C28" s="237"/>
      <c r="D28" s="237"/>
      <c r="E28" s="52">
        <v>177843</v>
      </c>
      <c r="F28" s="52">
        <f t="shared" si="3"/>
        <v>286550</v>
      </c>
      <c r="G28" s="52">
        <v>293341</v>
      </c>
      <c r="H28" s="52">
        <f t="shared" si="4"/>
        <v>164.94379874383586</v>
      </c>
      <c r="I28" s="52">
        <f t="shared" si="5"/>
        <v>102.3699179898796</v>
      </c>
      <c r="J28" s="33"/>
      <c r="K28" s="33"/>
      <c r="L28" s="34">
        <v>573100</v>
      </c>
    </row>
    <row r="29" spans="1:12" ht="12.75">
      <c r="A29" s="40">
        <v>330</v>
      </c>
      <c r="B29" s="237" t="s">
        <v>15</v>
      </c>
      <c r="C29" s="237"/>
      <c r="D29" s="237"/>
      <c r="E29" s="52">
        <v>465409</v>
      </c>
      <c r="F29" s="52">
        <f t="shared" si="3"/>
        <v>505500</v>
      </c>
      <c r="G29" s="52">
        <v>490116</v>
      </c>
      <c r="H29" s="52">
        <f t="shared" si="4"/>
        <v>105.30866399231644</v>
      </c>
      <c r="I29" s="52">
        <f t="shared" si="5"/>
        <v>96.9566765578635</v>
      </c>
      <c r="J29" s="33"/>
      <c r="K29" s="33"/>
      <c r="L29" s="34">
        <v>1011000</v>
      </c>
    </row>
    <row r="30" spans="1:12" ht="12.75">
      <c r="A30" s="40">
        <v>331</v>
      </c>
      <c r="B30" s="237" t="s">
        <v>33</v>
      </c>
      <c r="C30" s="237"/>
      <c r="D30" s="237"/>
      <c r="E30" s="52">
        <v>78502</v>
      </c>
      <c r="F30" s="52">
        <f t="shared" si="3"/>
        <v>96750</v>
      </c>
      <c r="G30" s="52">
        <v>86593</v>
      </c>
      <c r="H30" s="52">
        <f t="shared" si="4"/>
        <v>110.3067437772286</v>
      </c>
      <c r="I30" s="52">
        <f t="shared" si="5"/>
        <v>89.50180878552972</v>
      </c>
      <c r="J30" s="33"/>
      <c r="K30" s="33"/>
      <c r="L30" s="34">
        <v>193500</v>
      </c>
    </row>
    <row r="31" spans="1:12" ht="12.75">
      <c r="A31" s="40">
        <v>332</v>
      </c>
      <c r="B31" s="237" t="s">
        <v>16</v>
      </c>
      <c r="C31" s="237"/>
      <c r="D31" s="237"/>
      <c r="E31" s="52">
        <v>26385</v>
      </c>
      <c r="F31" s="52">
        <f t="shared" si="3"/>
        <v>24000</v>
      </c>
      <c r="G31" s="52">
        <v>82369</v>
      </c>
      <c r="H31" s="52">
        <f t="shared" si="4"/>
        <v>312.18116353989006</v>
      </c>
      <c r="I31" s="52">
        <f t="shared" si="5"/>
        <v>343.20416666666665</v>
      </c>
      <c r="J31" s="33"/>
      <c r="K31" s="33"/>
      <c r="L31" s="34">
        <v>48000</v>
      </c>
    </row>
    <row r="32" spans="1:12" ht="12.75">
      <c r="A32" s="40">
        <v>333</v>
      </c>
      <c r="B32" s="237" t="s">
        <v>17</v>
      </c>
      <c r="C32" s="237"/>
      <c r="D32" s="237"/>
      <c r="E32" s="52">
        <v>2694</v>
      </c>
      <c r="F32" s="52">
        <f t="shared" si="3"/>
        <v>4850</v>
      </c>
      <c r="G32" s="52">
        <v>3353</v>
      </c>
      <c r="H32" s="52">
        <f t="shared" si="4"/>
        <v>124.46176688938382</v>
      </c>
      <c r="I32" s="52">
        <f t="shared" si="5"/>
        <v>69.1340206185567</v>
      </c>
      <c r="J32" s="33"/>
      <c r="K32" s="33"/>
      <c r="L32" s="34">
        <v>9700</v>
      </c>
    </row>
    <row r="33" spans="1:12" ht="12.75">
      <c r="A33" s="40">
        <v>334</v>
      </c>
      <c r="B33" s="237" t="s">
        <v>18</v>
      </c>
      <c r="C33" s="237"/>
      <c r="D33" s="237"/>
      <c r="E33" s="52">
        <v>0</v>
      </c>
      <c r="F33" s="52">
        <f t="shared" si="3"/>
        <v>1200</v>
      </c>
      <c r="G33" s="52">
        <v>750</v>
      </c>
      <c r="H33" s="52">
        <v>0</v>
      </c>
      <c r="I33" s="52">
        <f t="shared" si="5"/>
        <v>62.5</v>
      </c>
      <c r="J33" s="33"/>
      <c r="K33" s="33"/>
      <c r="L33" s="34">
        <v>2400</v>
      </c>
    </row>
    <row r="34" spans="1:12" ht="12.75">
      <c r="A34" s="40">
        <v>336</v>
      </c>
      <c r="B34" s="237" t="s">
        <v>19</v>
      </c>
      <c r="C34" s="237"/>
      <c r="D34" s="237"/>
      <c r="E34" s="52">
        <v>27301</v>
      </c>
      <c r="F34" s="52">
        <f t="shared" si="3"/>
        <v>20000</v>
      </c>
      <c r="G34" s="52">
        <v>8126</v>
      </c>
      <c r="H34" s="52">
        <f t="shared" si="4"/>
        <v>29.764477491666973</v>
      </c>
      <c r="I34" s="52">
        <f t="shared" si="5"/>
        <v>40.63</v>
      </c>
      <c r="J34" s="33"/>
      <c r="K34" s="33"/>
      <c r="L34" s="34">
        <v>40000</v>
      </c>
    </row>
    <row r="35" spans="1:12" ht="12.75">
      <c r="A35" s="40">
        <v>339</v>
      </c>
      <c r="B35" s="237" t="s">
        <v>20</v>
      </c>
      <c r="C35" s="237"/>
      <c r="D35" s="237"/>
      <c r="E35" s="52">
        <v>7435</v>
      </c>
      <c r="F35" s="52">
        <f t="shared" si="3"/>
        <v>11500</v>
      </c>
      <c r="G35" s="52">
        <v>10331</v>
      </c>
      <c r="H35" s="52">
        <f t="shared" si="4"/>
        <v>138.950907868191</v>
      </c>
      <c r="I35" s="52">
        <f t="shared" si="5"/>
        <v>89.83478260869565</v>
      </c>
      <c r="J35" s="33"/>
      <c r="K35" s="33"/>
      <c r="L35" s="34">
        <v>23000</v>
      </c>
    </row>
    <row r="36" spans="1:12" ht="12.75">
      <c r="A36" s="40">
        <v>340</v>
      </c>
      <c r="B36" s="237" t="s">
        <v>34</v>
      </c>
      <c r="C36" s="237"/>
      <c r="D36" s="237"/>
      <c r="E36" s="52">
        <v>2370</v>
      </c>
      <c r="F36" s="52">
        <f t="shared" si="3"/>
        <v>2500</v>
      </c>
      <c r="G36" s="52">
        <v>1636</v>
      </c>
      <c r="H36" s="52">
        <f t="shared" si="4"/>
        <v>69.02953586497891</v>
      </c>
      <c r="I36" s="52">
        <f t="shared" si="5"/>
        <v>65.44</v>
      </c>
      <c r="J36" s="33"/>
      <c r="K36" s="33"/>
      <c r="L36" s="34">
        <v>5000</v>
      </c>
    </row>
    <row r="37" spans="1:12" ht="12.75">
      <c r="A37" s="40">
        <v>341</v>
      </c>
      <c r="B37" s="237" t="s">
        <v>35</v>
      </c>
      <c r="C37" s="237"/>
      <c r="D37" s="237"/>
      <c r="E37" s="52">
        <v>4179</v>
      </c>
      <c r="F37" s="52">
        <f t="shared" si="3"/>
        <v>6050</v>
      </c>
      <c r="G37" s="52">
        <v>3755</v>
      </c>
      <c r="H37" s="52">
        <f t="shared" si="4"/>
        <v>89.85403206508734</v>
      </c>
      <c r="I37" s="52">
        <f t="shared" si="5"/>
        <v>62.066115702479344</v>
      </c>
      <c r="J37" s="33"/>
      <c r="K37" s="33"/>
      <c r="L37" s="34">
        <v>12100</v>
      </c>
    </row>
    <row r="38" spans="1:12" ht="12.75">
      <c r="A38" s="40">
        <v>342</v>
      </c>
      <c r="B38" s="237" t="s">
        <v>21</v>
      </c>
      <c r="C38" s="237"/>
      <c r="D38" s="237"/>
      <c r="E38" s="52">
        <v>15379</v>
      </c>
      <c r="F38" s="52">
        <f t="shared" si="3"/>
        <v>8000</v>
      </c>
      <c r="G38" s="52">
        <v>7508</v>
      </c>
      <c r="H38" s="52">
        <f t="shared" si="4"/>
        <v>48.819819234020414</v>
      </c>
      <c r="I38" s="52">
        <f t="shared" si="5"/>
        <v>93.85</v>
      </c>
      <c r="J38" s="33"/>
      <c r="K38" s="33"/>
      <c r="L38" s="34">
        <v>16000</v>
      </c>
    </row>
    <row r="39" spans="1:12" ht="12.75">
      <c r="A39" s="70"/>
      <c r="B39" s="70"/>
      <c r="C39" s="70"/>
      <c r="D39" s="70"/>
      <c r="E39" s="71"/>
      <c r="F39" s="71"/>
      <c r="G39" s="71"/>
      <c r="H39" s="71"/>
      <c r="I39" s="89" t="s">
        <v>70</v>
      </c>
      <c r="J39" s="33"/>
      <c r="K39" s="33"/>
      <c r="L39" s="34"/>
    </row>
    <row r="40" spans="1:12" ht="12.75">
      <c r="A40" s="40">
        <v>345</v>
      </c>
      <c r="B40" s="237" t="s">
        <v>23</v>
      </c>
      <c r="C40" s="237"/>
      <c r="D40" s="237"/>
      <c r="E40" s="52">
        <v>2979</v>
      </c>
      <c r="F40" s="52">
        <f t="shared" si="3"/>
        <v>3000</v>
      </c>
      <c r="G40" s="52">
        <v>8929</v>
      </c>
      <c r="H40" s="52">
        <f t="shared" si="4"/>
        <v>299.73145350788855</v>
      </c>
      <c r="I40" s="52">
        <f t="shared" si="5"/>
        <v>297.6333333333333</v>
      </c>
      <c r="J40" s="33"/>
      <c r="K40" s="33"/>
      <c r="L40" s="34">
        <v>6000</v>
      </c>
    </row>
    <row r="41" spans="1:12" ht="12.75">
      <c r="A41" s="40">
        <v>346</v>
      </c>
      <c r="B41" s="237" t="s">
        <v>24</v>
      </c>
      <c r="C41" s="237"/>
      <c r="D41" s="237"/>
      <c r="E41" s="52">
        <v>298</v>
      </c>
      <c r="F41" s="52">
        <f t="shared" si="3"/>
        <v>4000</v>
      </c>
      <c r="G41" s="52">
        <v>624</v>
      </c>
      <c r="H41" s="52">
        <f t="shared" si="4"/>
        <v>209.39597315436242</v>
      </c>
      <c r="I41" s="52">
        <f t="shared" si="5"/>
        <v>15.6</v>
      </c>
      <c r="J41" s="33"/>
      <c r="K41" s="33"/>
      <c r="L41" s="34">
        <v>8000</v>
      </c>
    </row>
    <row r="42" spans="1:12" ht="12.75">
      <c r="A42" s="40">
        <v>347</v>
      </c>
      <c r="B42" s="237" t="s">
        <v>25</v>
      </c>
      <c r="C42" s="237"/>
      <c r="D42" s="237"/>
      <c r="E42" s="52">
        <v>304</v>
      </c>
      <c r="F42" s="52">
        <f t="shared" si="3"/>
        <v>500</v>
      </c>
      <c r="G42" s="52">
        <v>421</v>
      </c>
      <c r="H42" s="52">
        <f t="shared" si="4"/>
        <v>138.48684210526315</v>
      </c>
      <c r="I42" s="52">
        <f t="shared" si="5"/>
        <v>84.2</v>
      </c>
      <c r="J42" s="33"/>
      <c r="K42" s="33"/>
      <c r="L42" s="34">
        <v>1000</v>
      </c>
    </row>
    <row r="43" spans="1:12" ht="12.75">
      <c r="A43" s="40">
        <v>348</v>
      </c>
      <c r="B43" s="237" t="s">
        <v>26</v>
      </c>
      <c r="C43" s="237"/>
      <c r="D43" s="237"/>
      <c r="E43" s="52">
        <v>3143</v>
      </c>
      <c r="F43" s="52">
        <f t="shared" si="3"/>
        <v>2318</v>
      </c>
      <c r="G43" s="52">
        <v>2393</v>
      </c>
      <c r="H43" s="52">
        <f t="shared" si="4"/>
        <v>76.13744829780464</v>
      </c>
      <c r="I43" s="52">
        <f t="shared" si="5"/>
        <v>103.23554788610872</v>
      </c>
      <c r="J43" s="33"/>
      <c r="K43" s="33"/>
      <c r="L43" s="34">
        <v>4636</v>
      </c>
    </row>
    <row r="44" spans="1:12" ht="12.75">
      <c r="A44" s="40">
        <v>349</v>
      </c>
      <c r="B44" s="237" t="s">
        <v>27</v>
      </c>
      <c r="C44" s="237"/>
      <c r="D44" s="237"/>
      <c r="E44" s="52">
        <v>740</v>
      </c>
      <c r="F44" s="52">
        <f t="shared" si="3"/>
        <v>3000</v>
      </c>
      <c r="G44" s="52">
        <v>839</v>
      </c>
      <c r="H44" s="52">
        <f t="shared" si="4"/>
        <v>113.37837837837839</v>
      </c>
      <c r="I44" s="52">
        <f t="shared" si="5"/>
        <v>27.96666666666667</v>
      </c>
      <c r="J44" s="33"/>
      <c r="K44" s="33"/>
      <c r="L44" s="34">
        <v>6000</v>
      </c>
    </row>
    <row r="45" spans="1:12" ht="12.75">
      <c r="A45" s="40">
        <v>3660</v>
      </c>
      <c r="B45" s="237" t="s">
        <v>28</v>
      </c>
      <c r="C45" s="237"/>
      <c r="D45" s="237"/>
      <c r="E45" s="52">
        <v>526963</v>
      </c>
      <c r="F45" s="52">
        <f t="shared" si="3"/>
        <v>551695.5</v>
      </c>
      <c r="G45" s="52">
        <v>559128</v>
      </c>
      <c r="H45" s="52">
        <f t="shared" si="4"/>
        <v>106.10384410290665</v>
      </c>
      <c r="I45" s="52">
        <f t="shared" si="5"/>
        <v>101.3472105536478</v>
      </c>
      <c r="J45" s="33"/>
      <c r="K45" s="33"/>
      <c r="L45" s="34">
        <v>1103391</v>
      </c>
    </row>
    <row r="46" spans="1:12" ht="12.75">
      <c r="A46" s="40">
        <v>3661</v>
      </c>
      <c r="B46" s="237" t="s">
        <v>29</v>
      </c>
      <c r="C46" s="237"/>
      <c r="D46" s="237"/>
      <c r="E46" s="52">
        <v>105483</v>
      </c>
      <c r="F46" s="52">
        <f t="shared" si="3"/>
        <v>110339</v>
      </c>
      <c r="G46" s="52">
        <v>111825</v>
      </c>
      <c r="H46" s="52">
        <f t="shared" si="4"/>
        <v>106.01234322118256</v>
      </c>
      <c r="I46" s="52">
        <f t="shared" si="5"/>
        <v>101.34675862568992</v>
      </c>
      <c r="J46" s="33"/>
      <c r="K46" s="33"/>
      <c r="L46" s="34">
        <v>220678</v>
      </c>
    </row>
    <row r="47" spans="1:12" ht="12.75">
      <c r="A47" s="244" t="s">
        <v>56</v>
      </c>
      <c r="B47" s="245"/>
      <c r="C47" s="245"/>
      <c r="D47" s="246"/>
      <c r="E47" s="53">
        <f>SUM(E22:E46)</f>
        <v>3463770</v>
      </c>
      <c r="F47" s="53">
        <f>SUM(F22:F46)</f>
        <v>3896097</v>
      </c>
      <c r="G47" s="53">
        <f>SUM(G22:G46)</f>
        <v>3823727</v>
      </c>
      <c r="H47" s="53">
        <f t="shared" si="4"/>
        <v>110.39205836415236</v>
      </c>
      <c r="I47" s="53">
        <f t="shared" si="5"/>
        <v>98.1425000455584</v>
      </c>
      <c r="J47" s="33"/>
      <c r="K47" s="33"/>
      <c r="L47" s="34">
        <f>SUM(L22:L46)</f>
        <v>7792194</v>
      </c>
    </row>
    <row r="48" spans="1:12" ht="12.75">
      <c r="A48" s="40">
        <v>120</v>
      </c>
      <c r="B48" s="241" t="s">
        <v>57</v>
      </c>
      <c r="C48" s="241"/>
      <c r="D48" s="242"/>
      <c r="E48" s="52">
        <v>124756</v>
      </c>
      <c r="F48" s="52">
        <f aca="true" t="shared" si="6" ref="F48:F53">L48/2</f>
        <v>0</v>
      </c>
      <c r="G48" s="52">
        <v>-150175</v>
      </c>
      <c r="H48" s="52">
        <v>0</v>
      </c>
      <c r="I48" s="52">
        <v>0</v>
      </c>
      <c r="J48" s="33"/>
      <c r="K48" s="33"/>
      <c r="L48" s="34">
        <v>0</v>
      </c>
    </row>
    <row r="49" spans="1:12" ht="12.75">
      <c r="A49" s="40">
        <v>652</v>
      </c>
      <c r="B49" s="241" t="s">
        <v>58</v>
      </c>
      <c r="C49" s="241"/>
      <c r="D49" s="242"/>
      <c r="E49" s="52">
        <v>1034</v>
      </c>
      <c r="F49" s="52">
        <f t="shared" si="6"/>
        <v>0</v>
      </c>
      <c r="G49" s="52">
        <v>0</v>
      </c>
      <c r="H49" s="52">
        <f t="shared" si="4"/>
        <v>0</v>
      </c>
      <c r="I49" s="52">
        <v>0</v>
      </c>
      <c r="J49" s="33"/>
      <c r="K49" s="33"/>
      <c r="L49" s="34">
        <v>0</v>
      </c>
    </row>
    <row r="50" spans="1:12" ht="12.75">
      <c r="A50" s="40">
        <v>664</v>
      </c>
      <c r="B50" s="247" t="s">
        <v>37</v>
      </c>
      <c r="C50" s="247"/>
      <c r="D50" s="247"/>
      <c r="E50" s="52">
        <v>30936</v>
      </c>
      <c r="F50" s="52">
        <f t="shared" si="6"/>
        <v>15200</v>
      </c>
      <c r="G50" s="52">
        <v>17705</v>
      </c>
      <c r="H50" s="52">
        <f t="shared" si="4"/>
        <v>57.231057667442464</v>
      </c>
      <c r="I50" s="52">
        <f t="shared" si="5"/>
        <v>116.48026315789475</v>
      </c>
      <c r="J50" s="33"/>
      <c r="K50" s="33"/>
      <c r="L50" s="34">
        <v>30400</v>
      </c>
    </row>
    <row r="51" spans="1:12" ht="12.75">
      <c r="A51" s="40">
        <v>679</v>
      </c>
      <c r="B51" s="240" t="s">
        <v>59</v>
      </c>
      <c r="C51" s="241"/>
      <c r="D51" s="242"/>
      <c r="E51" s="52">
        <v>6621</v>
      </c>
      <c r="F51" s="52">
        <f t="shared" si="6"/>
        <v>0</v>
      </c>
      <c r="G51" s="52">
        <v>764</v>
      </c>
      <c r="H51" s="52">
        <f t="shared" si="4"/>
        <v>11.539042440718925</v>
      </c>
      <c r="I51" s="52">
        <v>0</v>
      </c>
      <c r="J51" s="33"/>
      <c r="K51" s="33"/>
      <c r="L51" s="34">
        <v>0</v>
      </c>
    </row>
    <row r="52" spans="1:12" ht="12.75">
      <c r="A52" s="40">
        <v>683</v>
      </c>
      <c r="B52" s="240" t="s">
        <v>60</v>
      </c>
      <c r="C52" s="241"/>
      <c r="D52" s="242"/>
      <c r="E52" s="52">
        <v>5785</v>
      </c>
      <c r="F52" s="52">
        <f t="shared" si="6"/>
        <v>0</v>
      </c>
      <c r="G52" s="52">
        <v>4801</v>
      </c>
      <c r="H52" s="52">
        <f t="shared" si="4"/>
        <v>82.99049265341401</v>
      </c>
      <c r="I52" s="52">
        <v>0</v>
      </c>
      <c r="J52" s="33"/>
      <c r="K52" s="33"/>
      <c r="L52" s="34">
        <v>0</v>
      </c>
    </row>
    <row r="53" spans="1:12" ht="12.75">
      <c r="A53" s="40">
        <v>684</v>
      </c>
      <c r="B53" s="247" t="s">
        <v>38</v>
      </c>
      <c r="C53" s="247"/>
      <c r="D53" s="247"/>
      <c r="E53" s="52">
        <v>0</v>
      </c>
      <c r="F53" s="52">
        <f t="shared" si="6"/>
        <v>150000</v>
      </c>
      <c r="G53" s="52">
        <v>0</v>
      </c>
      <c r="H53" s="52">
        <v>0</v>
      </c>
      <c r="I53" s="52">
        <f t="shared" si="5"/>
        <v>0</v>
      </c>
      <c r="J53" s="33"/>
      <c r="K53" s="33"/>
      <c r="L53" s="34">
        <v>300000</v>
      </c>
    </row>
    <row r="54" spans="1:12" ht="12.75">
      <c r="A54" s="40">
        <v>688</v>
      </c>
      <c r="B54" s="240" t="s">
        <v>61</v>
      </c>
      <c r="C54" s="241"/>
      <c r="D54" s="242"/>
      <c r="E54" s="52">
        <v>10093</v>
      </c>
      <c r="F54" s="52">
        <v>5000</v>
      </c>
      <c r="G54" s="52">
        <v>3104</v>
      </c>
      <c r="H54" s="52">
        <f t="shared" si="4"/>
        <v>30.753987912414544</v>
      </c>
      <c r="I54" s="52">
        <f t="shared" si="5"/>
        <v>62.08</v>
      </c>
      <c r="J54" s="33"/>
      <c r="K54" s="33"/>
      <c r="L54" s="34">
        <v>0</v>
      </c>
    </row>
    <row r="55" spans="1:12" ht="12.75">
      <c r="A55" s="40">
        <v>689</v>
      </c>
      <c r="B55" s="240" t="s">
        <v>39</v>
      </c>
      <c r="C55" s="241"/>
      <c r="D55" s="242"/>
      <c r="E55" s="52">
        <v>1975</v>
      </c>
      <c r="F55" s="52">
        <v>0</v>
      </c>
      <c r="G55" s="52">
        <v>0</v>
      </c>
      <c r="H55" s="52">
        <f t="shared" si="4"/>
        <v>0</v>
      </c>
      <c r="I55" s="52">
        <v>0</v>
      </c>
      <c r="J55" s="33"/>
      <c r="K55" s="33"/>
      <c r="L55" s="34">
        <v>10000</v>
      </c>
    </row>
    <row r="56" spans="1:12" ht="12.75">
      <c r="A56" s="243" t="s">
        <v>40</v>
      </c>
      <c r="B56" s="243"/>
      <c r="C56" s="243"/>
      <c r="D56" s="243"/>
      <c r="E56" s="53">
        <f>SUM(E47:E55)</f>
        <v>3644970</v>
      </c>
      <c r="F56" s="53">
        <f>SUM(F47:F55)</f>
        <v>4066297</v>
      </c>
      <c r="G56" s="53">
        <f>SUM(G47:G55)</f>
        <v>3699926</v>
      </c>
      <c r="H56" s="53">
        <f t="shared" si="4"/>
        <v>101.50772159990342</v>
      </c>
      <c r="I56" s="53">
        <f t="shared" si="5"/>
        <v>90.99005803068492</v>
      </c>
      <c r="J56" s="16"/>
      <c r="K56" s="16"/>
      <c r="L56" s="35">
        <f>SUM(L22:L55)-L47</f>
        <v>8132594</v>
      </c>
    </row>
    <row r="57" spans="1:12" ht="12.75">
      <c r="A57" s="239" t="s">
        <v>41</v>
      </c>
      <c r="B57" s="239"/>
      <c r="C57" s="239"/>
      <c r="D57" s="239"/>
      <c r="E57" s="53">
        <f>E20-E56</f>
        <v>265069</v>
      </c>
      <c r="F57" s="53">
        <f>F20-F56</f>
        <v>305222.5</v>
      </c>
      <c r="G57" s="53">
        <f>G20-G56</f>
        <v>816184</v>
      </c>
      <c r="H57" s="53">
        <f t="shared" si="4"/>
        <v>307.91378848526233</v>
      </c>
      <c r="I57" s="53">
        <f t="shared" si="5"/>
        <v>267.4062364340768</v>
      </c>
      <c r="J57" s="16"/>
      <c r="K57" s="16"/>
      <c r="L57" s="35">
        <f>L20-L56</f>
        <v>610445</v>
      </c>
    </row>
    <row r="58" spans="1:12" ht="12.75">
      <c r="A58" s="238" t="s">
        <v>42</v>
      </c>
      <c r="B58" s="238"/>
      <c r="C58" s="238"/>
      <c r="D58" s="238"/>
      <c r="E58" s="52">
        <v>212400</v>
      </c>
      <c r="F58" s="52">
        <f>L58/2</f>
        <v>242238</v>
      </c>
      <c r="G58" s="52">
        <v>262687</v>
      </c>
      <c r="H58" s="52">
        <f t="shared" si="4"/>
        <v>123.6756120527307</v>
      </c>
      <c r="I58" s="52">
        <f t="shared" si="5"/>
        <v>108.44169783436124</v>
      </c>
      <c r="J58" s="33"/>
      <c r="K58" s="33"/>
      <c r="L58" s="34">
        <v>484476</v>
      </c>
    </row>
    <row r="59" spans="1:12" ht="12.75">
      <c r="A59" s="239" t="s">
        <v>43</v>
      </c>
      <c r="B59" s="239"/>
      <c r="C59" s="239"/>
      <c r="D59" s="239"/>
      <c r="E59" s="53">
        <f>E57-E58</f>
        <v>52669</v>
      </c>
      <c r="F59" s="53">
        <f>F57-F58</f>
        <v>62984.5</v>
      </c>
      <c r="G59" s="53">
        <f>G57-G58</f>
        <v>553497</v>
      </c>
      <c r="H59" s="53">
        <f t="shared" si="4"/>
        <v>1050.897112153259</v>
      </c>
      <c r="I59" s="53">
        <f t="shared" si="5"/>
        <v>878.782875151823</v>
      </c>
      <c r="J59" s="16"/>
      <c r="K59" s="16"/>
      <c r="L59" s="35">
        <f>L57-L58</f>
        <v>125969</v>
      </c>
    </row>
    <row r="60" ht="12.75">
      <c r="L60" s="8"/>
    </row>
    <row r="61" spans="10:12" ht="12.75">
      <c r="J61" s="22"/>
      <c r="K61" s="22"/>
      <c r="L61" s="8"/>
    </row>
    <row r="62" spans="10:12" ht="12.75">
      <c r="J62" s="22"/>
      <c r="K62" s="22"/>
      <c r="L62" s="8"/>
    </row>
    <row r="63" spans="10:12" ht="12.75">
      <c r="J63" s="22"/>
      <c r="K63" s="22"/>
      <c r="L63" s="8"/>
    </row>
    <row r="64" spans="10:12" ht="12.75">
      <c r="J64" s="22"/>
      <c r="K64" s="22"/>
      <c r="L64" s="8"/>
    </row>
    <row r="65" spans="10:12" ht="12.75">
      <c r="J65" s="22"/>
      <c r="K65" s="22"/>
      <c r="L65" s="8"/>
    </row>
    <row r="66" spans="10:12" ht="12.75">
      <c r="J66" s="22"/>
      <c r="K66" s="22"/>
      <c r="L66" s="8"/>
    </row>
    <row r="67" spans="10:12" ht="12.75">
      <c r="J67" s="22"/>
      <c r="K67" s="22"/>
      <c r="L67" s="8"/>
    </row>
    <row r="68" spans="10:12" ht="12.75">
      <c r="J68" s="22"/>
      <c r="K68" s="22"/>
      <c r="L68" s="8"/>
    </row>
    <row r="69" spans="10:12" ht="12.75">
      <c r="J69" s="22"/>
      <c r="K69" s="22"/>
      <c r="L69" s="8"/>
    </row>
    <row r="70" spans="10:12" ht="12.75">
      <c r="J70" s="22"/>
      <c r="K70" s="22"/>
      <c r="L70" s="8"/>
    </row>
    <row r="71" spans="10:12" ht="12.75">
      <c r="J71" s="22"/>
      <c r="K71" s="22"/>
      <c r="L71" s="8"/>
    </row>
    <row r="72" spans="10:12" ht="12.75">
      <c r="J72" s="22"/>
      <c r="K72" s="22"/>
      <c r="L72" s="8"/>
    </row>
    <row r="73" spans="10:12" ht="12.75">
      <c r="J73" s="22"/>
      <c r="K73" s="22"/>
      <c r="L73" s="8"/>
    </row>
    <row r="74" spans="10:12" ht="12.75">
      <c r="J74" s="22"/>
      <c r="K74" s="22"/>
      <c r="L74" s="8"/>
    </row>
    <row r="75" spans="10:12" ht="12.75">
      <c r="J75" s="22"/>
      <c r="K75" s="22"/>
      <c r="L75" s="8"/>
    </row>
    <row r="76" spans="10:12" ht="12.75">
      <c r="J76" s="22"/>
      <c r="K76" s="22"/>
      <c r="L76" s="8"/>
    </row>
    <row r="77" spans="1:12" ht="12.75">
      <c r="A77" s="258" t="s">
        <v>46</v>
      </c>
      <c r="B77" s="258"/>
      <c r="C77" s="258"/>
      <c r="J77" s="22"/>
      <c r="K77" s="22"/>
      <c r="L77" s="8"/>
    </row>
    <row r="78" spans="1:12" ht="12.75">
      <c r="A78" s="258" t="s">
        <v>64</v>
      </c>
      <c r="B78" s="258"/>
      <c r="C78" s="258"/>
      <c r="J78" s="22"/>
      <c r="K78" s="22"/>
      <c r="L78" s="8"/>
    </row>
    <row r="79" spans="10:12" ht="12.75">
      <c r="J79" s="22"/>
      <c r="K79" s="22"/>
      <c r="L79" s="8"/>
    </row>
    <row r="80" spans="1:12" ht="12.75">
      <c r="A80" s="67"/>
      <c r="B80" s="67"/>
      <c r="C80" s="67"/>
      <c r="D80" s="67"/>
      <c r="E80" s="277" t="s">
        <v>47</v>
      </c>
      <c r="F80" s="277"/>
      <c r="G80" s="67"/>
      <c r="H80" s="67"/>
      <c r="I80" s="67"/>
      <c r="J80" s="67"/>
      <c r="K80" s="67"/>
      <c r="L80" s="8"/>
    </row>
    <row r="81" spans="1:12" ht="12.75">
      <c r="A81" s="67"/>
      <c r="B81" s="67"/>
      <c r="C81" s="67"/>
      <c r="D81" s="277" t="s">
        <v>48</v>
      </c>
      <c r="E81" s="277"/>
      <c r="F81" s="277"/>
      <c r="G81" s="277"/>
      <c r="H81" s="67"/>
      <c r="I81" s="67"/>
      <c r="J81" s="67"/>
      <c r="K81" s="67"/>
      <c r="L81" s="8"/>
    </row>
    <row r="82" spans="1:12" ht="12.75">
      <c r="A82" s="266"/>
      <c r="B82" s="267"/>
      <c r="C82" s="267"/>
      <c r="D82" s="267"/>
      <c r="E82" s="20"/>
      <c r="F82" s="20"/>
      <c r="G82" s="20"/>
      <c r="H82" s="20"/>
      <c r="I82" s="44" t="s">
        <v>71</v>
      </c>
      <c r="J82" s="19"/>
      <c r="K82" s="19"/>
      <c r="L82" s="8"/>
    </row>
    <row r="83" spans="1:12" ht="12.75">
      <c r="A83" s="267"/>
      <c r="B83" s="267"/>
      <c r="C83" s="267"/>
      <c r="D83" s="267"/>
      <c r="E83" s="21"/>
      <c r="F83" s="21"/>
      <c r="G83" s="21"/>
      <c r="H83" s="21"/>
      <c r="I83" s="21"/>
      <c r="J83" s="19"/>
      <c r="K83" s="19"/>
      <c r="L83" s="8"/>
    </row>
    <row r="84" spans="1:12" ht="12.75">
      <c r="A84" s="259" t="s">
        <v>0</v>
      </c>
      <c r="B84" s="260"/>
      <c r="C84" s="260"/>
      <c r="D84" s="261"/>
      <c r="E84" s="45" t="s">
        <v>49</v>
      </c>
      <c r="F84" s="45" t="s">
        <v>51</v>
      </c>
      <c r="G84" s="46" t="s">
        <v>49</v>
      </c>
      <c r="H84" s="254" t="s">
        <v>54</v>
      </c>
      <c r="I84" s="254"/>
      <c r="J84" s="20"/>
      <c r="K84" s="20"/>
      <c r="L84" s="8"/>
    </row>
    <row r="85" spans="1:12" ht="12.75">
      <c r="A85" s="260"/>
      <c r="B85" s="260"/>
      <c r="C85" s="260"/>
      <c r="D85" s="261"/>
      <c r="E85" s="47" t="s">
        <v>50</v>
      </c>
      <c r="F85" s="47" t="s">
        <v>52</v>
      </c>
      <c r="G85" s="48" t="s">
        <v>53</v>
      </c>
      <c r="H85" s="49" t="s">
        <v>62</v>
      </c>
      <c r="I85" s="49" t="s">
        <v>63</v>
      </c>
      <c r="J85" s="21"/>
      <c r="K85" s="21"/>
      <c r="L85" s="8"/>
    </row>
    <row r="86" spans="1:12" ht="12.75">
      <c r="A86" s="42">
        <v>1</v>
      </c>
      <c r="B86" s="255">
        <v>2</v>
      </c>
      <c r="C86" s="255"/>
      <c r="D86" s="256"/>
      <c r="E86" s="47">
        <v>3</v>
      </c>
      <c r="F86" s="47">
        <v>4</v>
      </c>
      <c r="G86" s="47">
        <v>5</v>
      </c>
      <c r="H86" s="50">
        <v>6</v>
      </c>
      <c r="I86" s="50">
        <v>7</v>
      </c>
      <c r="L86" s="8"/>
    </row>
    <row r="87" spans="1:12" ht="12.75">
      <c r="A87" s="257" t="s">
        <v>5</v>
      </c>
      <c r="B87" s="257"/>
      <c r="C87" s="257"/>
      <c r="D87" s="257"/>
      <c r="E87" s="55"/>
      <c r="F87" s="56"/>
      <c r="G87" s="56"/>
      <c r="H87" s="57"/>
      <c r="I87" s="57"/>
      <c r="L87" s="8"/>
    </row>
    <row r="88" spans="1:12" ht="12.75">
      <c r="A88" s="40">
        <v>600</v>
      </c>
      <c r="B88" s="237" t="s">
        <v>1</v>
      </c>
      <c r="C88" s="237"/>
      <c r="D88" s="237"/>
      <c r="E88" s="64">
        <v>1408886</v>
      </c>
      <c r="F88" s="64">
        <f>L88/2</f>
        <v>2162993</v>
      </c>
      <c r="G88" s="58">
        <v>1769533</v>
      </c>
      <c r="H88" s="58">
        <f>G88/E88*100</f>
        <v>125.59802567418514</v>
      </c>
      <c r="I88" s="58">
        <f>G88/F88*100</f>
        <v>81.8094649404783</v>
      </c>
      <c r="J88" s="33"/>
      <c r="K88" s="33"/>
      <c r="L88" s="34">
        <v>4325986</v>
      </c>
    </row>
    <row r="89" spans="1:12" ht="12.75">
      <c r="A89" s="40">
        <v>601</v>
      </c>
      <c r="B89" s="237" t="s">
        <v>2</v>
      </c>
      <c r="C89" s="237"/>
      <c r="D89" s="237"/>
      <c r="E89" s="58">
        <v>18746</v>
      </c>
      <c r="F89" s="64">
        <f aca="true" t="shared" si="7" ref="F89:F97">L89/2</f>
        <v>17500</v>
      </c>
      <c r="G89" s="58">
        <v>16075</v>
      </c>
      <c r="H89" s="58">
        <f>G89/E89*100</f>
        <v>85.75162701376293</v>
      </c>
      <c r="I89" s="58">
        <f aca="true" t="shared" si="8" ref="I89:I98">G89/F89*100</f>
        <v>91.85714285714286</v>
      </c>
      <c r="J89" s="33"/>
      <c r="K89" s="33"/>
      <c r="L89" s="34">
        <v>35000</v>
      </c>
    </row>
    <row r="90" spans="1:12" ht="12.75">
      <c r="A90" s="40">
        <v>607</v>
      </c>
      <c r="B90" s="237" t="s">
        <v>3</v>
      </c>
      <c r="C90" s="237"/>
      <c r="D90" s="237"/>
      <c r="E90" s="58">
        <v>0</v>
      </c>
      <c r="F90" s="64">
        <f t="shared" si="7"/>
        <v>12000</v>
      </c>
      <c r="G90" s="58">
        <v>13999</v>
      </c>
      <c r="H90" s="58">
        <v>0</v>
      </c>
      <c r="I90" s="58">
        <f t="shared" si="8"/>
        <v>116.65833333333333</v>
      </c>
      <c r="J90" s="33"/>
      <c r="K90" s="33"/>
      <c r="L90" s="34">
        <v>24000</v>
      </c>
    </row>
    <row r="91" spans="1:12" ht="12.75">
      <c r="A91" s="40">
        <v>619</v>
      </c>
      <c r="B91" s="240" t="s">
        <v>78</v>
      </c>
      <c r="C91" s="241"/>
      <c r="D91" s="242"/>
      <c r="E91" s="58">
        <v>0</v>
      </c>
      <c r="F91" s="64">
        <v>0</v>
      </c>
      <c r="G91" s="58">
        <v>44</v>
      </c>
      <c r="H91" s="58">
        <v>0</v>
      </c>
      <c r="I91" s="58">
        <v>0</v>
      </c>
      <c r="J91" s="33"/>
      <c r="K91" s="33"/>
      <c r="L91" s="34"/>
    </row>
    <row r="92" spans="1:12" ht="12.75">
      <c r="A92" s="40">
        <v>625</v>
      </c>
      <c r="B92" s="240" t="s">
        <v>85</v>
      </c>
      <c r="C92" s="241"/>
      <c r="D92" s="242"/>
      <c r="E92" s="58">
        <v>0</v>
      </c>
      <c r="F92" s="64">
        <v>0</v>
      </c>
      <c r="G92" s="58">
        <v>1805</v>
      </c>
      <c r="H92" s="58">
        <v>0</v>
      </c>
      <c r="I92" s="58">
        <v>0</v>
      </c>
      <c r="J92" s="33"/>
      <c r="K92" s="33"/>
      <c r="L92" s="34"/>
    </row>
    <row r="93" spans="1:12" ht="12.75">
      <c r="A93" s="40">
        <v>630</v>
      </c>
      <c r="B93" s="237" t="s">
        <v>6</v>
      </c>
      <c r="C93" s="237"/>
      <c r="D93" s="237"/>
      <c r="E93" s="58">
        <v>0</v>
      </c>
      <c r="F93" s="64">
        <f t="shared" si="7"/>
        <v>45000</v>
      </c>
      <c r="G93" s="58">
        <v>94353</v>
      </c>
      <c r="H93" s="58">
        <v>0</v>
      </c>
      <c r="I93" s="58">
        <f t="shared" si="8"/>
        <v>209.67333333333335</v>
      </c>
      <c r="J93" s="33"/>
      <c r="K93" s="33"/>
      <c r="L93" s="34">
        <v>90000</v>
      </c>
    </row>
    <row r="94" spans="1:12" ht="12.75">
      <c r="A94" s="40">
        <v>634</v>
      </c>
      <c r="B94" s="240" t="s">
        <v>86</v>
      </c>
      <c r="C94" s="241"/>
      <c r="D94" s="242"/>
      <c r="E94" s="58">
        <v>0</v>
      </c>
      <c r="F94" s="64">
        <v>0</v>
      </c>
      <c r="G94" s="58">
        <v>765</v>
      </c>
      <c r="H94" s="58">
        <v>0</v>
      </c>
      <c r="I94" s="58">
        <v>0</v>
      </c>
      <c r="J94" s="33"/>
      <c r="K94" s="33"/>
      <c r="L94" s="34"/>
    </row>
    <row r="95" spans="1:12" ht="12.75">
      <c r="A95" s="40">
        <v>635</v>
      </c>
      <c r="B95" s="237" t="s">
        <v>4</v>
      </c>
      <c r="C95" s="237"/>
      <c r="D95" s="237"/>
      <c r="E95" s="58">
        <v>6968</v>
      </c>
      <c r="F95" s="64">
        <f t="shared" si="7"/>
        <v>7500</v>
      </c>
      <c r="G95" s="58">
        <v>4983</v>
      </c>
      <c r="H95" s="58">
        <f>G95/E95*100</f>
        <v>71.51262916188288</v>
      </c>
      <c r="I95" s="58">
        <f t="shared" si="8"/>
        <v>66.44</v>
      </c>
      <c r="J95" s="33"/>
      <c r="K95" s="33"/>
      <c r="L95" s="34">
        <v>15000</v>
      </c>
    </row>
    <row r="96" spans="1:12" ht="12.75">
      <c r="A96" s="40">
        <v>637</v>
      </c>
      <c r="B96" s="240" t="s">
        <v>84</v>
      </c>
      <c r="C96" s="241"/>
      <c r="D96" s="242"/>
      <c r="E96" s="58">
        <v>0</v>
      </c>
      <c r="F96" s="64">
        <v>0</v>
      </c>
      <c r="G96" s="58">
        <v>229</v>
      </c>
      <c r="H96" s="58">
        <v>0</v>
      </c>
      <c r="I96" s="58">
        <v>0</v>
      </c>
      <c r="J96" s="33"/>
      <c r="K96" s="33"/>
      <c r="L96" s="34"/>
    </row>
    <row r="97" spans="1:12" ht="12.75">
      <c r="A97" s="40">
        <v>639</v>
      </c>
      <c r="B97" s="237" t="s">
        <v>7</v>
      </c>
      <c r="C97" s="237"/>
      <c r="D97" s="237"/>
      <c r="E97" s="58">
        <v>244560</v>
      </c>
      <c r="F97" s="64">
        <f t="shared" si="7"/>
        <v>309000</v>
      </c>
      <c r="G97" s="58">
        <v>256290</v>
      </c>
      <c r="H97" s="58">
        <f>G97/E97*100</f>
        <v>104.7963689892051</v>
      </c>
      <c r="I97" s="58">
        <f t="shared" si="8"/>
        <v>82.94174757281554</v>
      </c>
      <c r="J97" s="33"/>
      <c r="K97" s="33"/>
      <c r="L97" s="34">
        <v>618000</v>
      </c>
    </row>
    <row r="98" spans="1:12" ht="12.75">
      <c r="A98" s="249" t="s">
        <v>8</v>
      </c>
      <c r="B98" s="249"/>
      <c r="C98" s="249"/>
      <c r="D98" s="249"/>
      <c r="E98" s="59">
        <f>SUM(E88:E97)</f>
        <v>1679160</v>
      </c>
      <c r="F98" s="59">
        <f>SUM(F88:F97)</f>
        <v>2553993</v>
      </c>
      <c r="G98" s="59">
        <f>SUM(G88:G97)</f>
        <v>2158076</v>
      </c>
      <c r="H98" s="59">
        <f>G98/E98*100</f>
        <v>128.52116534457704</v>
      </c>
      <c r="I98" s="59">
        <f t="shared" si="8"/>
        <v>84.4981172618719</v>
      </c>
      <c r="J98" s="33"/>
      <c r="K98" s="16"/>
      <c r="L98" s="35">
        <f>SUM(L88:L97)</f>
        <v>5107986</v>
      </c>
    </row>
    <row r="99" spans="1:11" ht="12.75">
      <c r="A99" s="250" t="s">
        <v>10</v>
      </c>
      <c r="B99" s="250"/>
      <c r="C99" s="250"/>
      <c r="D99" s="250"/>
      <c r="E99" s="54"/>
      <c r="F99" s="54"/>
      <c r="G99" s="54"/>
      <c r="H99" s="54"/>
      <c r="I99" s="54"/>
      <c r="J99" s="15"/>
      <c r="K99" s="16"/>
    </row>
    <row r="100" spans="1:12" ht="12.75">
      <c r="A100" s="40">
        <v>300</v>
      </c>
      <c r="B100" s="237" t="s">
        <v>11</v>
      </c>
      <c r="C100" s="237"/>
      <c r="D100" s="237"/>
      <c r="E100" s="52">
        <v>34462</v>
      </c>
      <c r="F100" s="52">
        <f>L100/2</f>
        <v>68325</v>
      </c>
      <c r="G100" s="52">
        <v>45422</v>
      </c>
      <c r="H100" s="52">
        <f>G100/E100*100</f>
        <v>131.80314549358712</v>
      </c>
      <c r="I100" s="52">
        <f>G100/F100*100</f>
        <v>66.4793267471643</v>
      </c>
      <c r="J100" s="15"/>
      <c r="K100" s="33"/>
      <c r="L100" s="34">
        <v>136650</v>
      </c>
    </row>
    <row r="101" spans="1:12" ht="12.75">
      <c r="A101" s="40">
        <v>301</v>
      </c>
      <c r="B101" s="237" t="s">
        <v>12</v>
      </c>
      <c r="C101" s="237"/>
      <c r="D101" s="237"/>
      <c r="E101" s="52">
        <v>85691</v>
      </c>
      <c r="F101" s="52">
        <f aca="true" t="shared" si="9" ref="F101:F125">L101/2</f>
        <v>119375</v>
      </c>
      <c r="G101" s="52">
        <v>82039</v>
      </c>
      <c r="H101" s="52">
        <f aca="true" t="shared" si="10" ref="H101:H136">G101/E101*100</f>
        <v>95.73817553768774</v>
      </c>
      <c r="I101" s="52">
        <f aca="true" t="shared" si="11" ref="I101:I136">G101/F101*100</f>
        <v>68.72376963350786</v>
      </c>
      <c r="J101" s="15"/>
      <c r="K101" s="33"/>
      <c r="L101" s="34">
        <v>238750</v>
      </c>
    </row>
    <row r="102" spans="1:12" ht="12.75">
      <c r="A102" s="40">
        <v>302</v>
      </c>
      <c r="B102" s="237" t="s">
        <v>13</v>
      </c>
      <c r="C102" s="237"/>
      <c r="D102" s="237"/>
      <c r="E102" s="52">
        <v>27097</v>
      </c>
      <c r="F102" s="52">
        <f t="shared" si="9"/>
        <v>35381</v>
      </c>
      <c r="G102" s="52">
        <v>25382</v>
      </c>
      <c r="H102" s="52">
        <f t="shared" si="10"/>
        <v>93.67088607594937</v>
      </c>
      <c r="I102" s="52">
        <f t="shared" si="11"/>
        <v>71.73906899183177</v>
      </c>
      <c r="J102" s="33"/>
      <c r="K102" s="33"/>
      <c r="L102" s="34">
        <v>70762</v>
      </c>
    </row>
    <row r="103" spans="1:12" ht="12.75">
      <c r="A103" s="40">
        <v>303</v>
      </c>
      <c r="B103" s="237" t="s">
        <v>14</v>
      </c>
      <c r="C103" s="237"/>
      <c r="D103" s="237"/>
      <c r="E103" s="52">
        <v>5517</v>
      </c>
      <c r="F103" s="52">
        <f t="shared" si="9"/>
        <v>12568.5</v>
      </c>
      <c r="G103" s="52">
        <v>6017</v>
      </c>
      <c r="H103" s="52">
        <f t="shared" si="10"/>
        <v>109.06289650172194</v>
      </c>
      <c r="I103" s="52">
        <f t="shared" si="11"/>
        <v>47.87365238493058</v>
      </c>
      <c r="J103" s="33"/>
      <c r="K103" s="33"/>
      <c r="L103" s="34">
        <v>25137</v>
      </c>
    </row>
    <row r="104" spans="1:12" ht="12.75">
      <c r="A104" s="40">
        <v>310</v>
      </c>
      <c r="B104" s="41" t="s">
        <v>30</v>
      </c>
      <c r="C104" s="41"/>
      <c r="D104" s="41"/>
      <c r="E104" s="52">
        <v>52314</v>
      </c>
      <c r="F104" s="52">
        <f t="shared" si="9"/>
        <v>57500</v>
      </c>
      <c r="G104" s="52">
        <v>54824</v>
      </c>
      <c r="H104" s="52">
        <f t="shared" si="10"/>
        <v>104.79795083534044</v>
      </c>
      <c r="I104" s="52">
        <f t="shared" si="11"/>
        <v>95.34608695652173</v>
      </c>
      <c r="J104" s="33"/>
      <c r="K104" s="33"/>
      <c r="L104" s="34">
        <v>115000</v>
      </c>
    </row>
    <row r="105" spans="1:12" ht="12.75">
      <c r="A105" s="40">
        <v>320</v>
      </c>
      <c r="B105" s="240" t="s">
        <v>31</v>
      </c>
      <c r="C105" s="241"/>
      <c r="D105" s="242"/>
      <c r="E105" s="52">
        <v>732735</v>
      </c>
      <c r="F105" s="52">
        <f t="shared" si="9"/>
        <v>853550</v>
      </c>
      <c r="G105" s="52">
        <v>811682</v>
      </c>
      <c r="H105" s="52">
        <f t="shared" si="10"/>
        <v>110.77429084184595</v>
      </c>
      <c r="I105" s="52">
        <f t="shared" si="11"/>
        <v>95.09483920098413</v>
      </c>
      <c r="J105" s="33"/>
      <c r="K105" s="33"/>
      <c r="L105" s="34">
        <v>1707100</v>
      </c>
    </row>
    <row r="106" spans="1:12" ht="12.75">
      <c r="A106" s="40">
        <v>328</v>
      </c>
      <c r="B106" s="237" t="s">
        <v>32</v>
      </c>
      <c r="C106" s="237"/>
      <c r="D106" s="237"/>
      <c r="E106" s="52">
        <v>128861</v>
      </c>
      <c r="F106" s="52">
        <f t="shared" si="9"/>
        <v>175275</v>
      </c>
      <c r="G106" s="52">
        <v>177018</v>
      </c>
      <c r="H106" s="52">
        <f t="shared" si="10"/>
        <v>137.37127602610565</v>
      </c>
      <c r="I106" s="52">
        <f t="shared" si="11"/>
        <v>100.99443731279419</v>
      </c>
      <c r="J106" s="33"/>
      <c r="K106" s="33"/>
      <c r="L106" s="34">
        <v>350550</v>
      </c>
    </row>
    <row r="107" spans="1:12" ht="12.75">
      <c r="A107" s="40">
        <v>330</v>
      </c>
      <c r="B107" s="237" t="s">
        <v>15</v>
      </c>
      <c r="C107" s="237"/>
      <c r="D107" s="237"/>
      <c r="E107" s="52">
        <v>167389</v>
      </c>
      <c r="F107" s="52">
        <f t="shared" si="9"/>
        <v>550880.5</v>
      </c>
      <c r="G107" s="52">
        <v>328049</v>
      </c>
      <c r="H107" s="52">
        <f t="shared" si="10"/>
        <v>195.98002258212907</v>
      </c>
      <c r="I107" s="52">
        <f t="shared" si="11"/>
        <v>59.54993868906233</v>
      </c>
      <c r="J107" s="33"/>
      <c r="K107" s="33"/>
      <c r="L107" s="34">
        <v>1101761</v>
      </c>
    </row>
    <row r="108" spans="1:12" ht="12.75">
      <c r="A108" s="40">
        <v>331</v>
      </c>
      <c r="B108" s="237" t="s">
        <v>33</v>
      </c>
      <c r="C108" s="237"/>
      <c r="D108" s="237"/>
      <c r="E108" s="52">
        <v>5976</v>
      </c>
      <c r="F108" s="52">
        <f t="shared" si="9"/>
        <v>15900</v>
      </c>
      <c r="G108" s="52">
        <v>3239</v>
      </c>
      <c r="H108" s="52">
        <f t="shared" si="10"/>
        <v>54.200133868808564</v>
      </c>
      <c r="I108" s="52">
        <f t="shared" si="11"/>
        <v>20.371069182389938</v>
      </c>
      <c r="J108" s="33"/>
      <c r="K108" s="33"/>
      <c r="L108" s="34">
        <v>31800</v>
      </c>
    </row>
    <row r="109" spans="1:12" ht="12.75">
      <c r="A109" s="40">
        <v>332</v>
      </c>
      <c r="B109" s="237" t="s">
        <v>16</v>
      </c>
      <c r="C109" s="237"/>
      <c r="D109" s="237"/>
      <c r="E109" s="52">
        <v>15345</v>
      </c>
      <c r="F109" s="52">
        <f t="shared" si="9"/>
        <v>17500</v>
      </c>
      <c r="G109" s="52">
        <v>19815</v>
      </c>
      <c r="H109" s="52">
        <f t="shared" si="10"/>
        <v>129.13000977517106</v>
      </c>
      <c r="I109" s="52">
        <f t="shared" si="11"/>
        <v>113.22857142857143</v>
      </c>
      <c r="J109" s="33"/>
      <c r="K109" s="33"/>
      <c r="L109" s="34">
        <v>35000</v>
      </c>
    </row>
    <row r="110" spans="1:12" ht="12.75">
      <c r="A110" s="40">
        <v>333</v>
      </c>
      <c r="B110" s="237" t="s">
        <v>17</v>
      </c>
      <c r="C110" s="237"/>
      <c r="D110" s="237"/>
      <c r="E110" s="52">
        <v>3433</v>
      </c>
      <c r="F110" s="52">
        <f t="shared" si="9"/>
        <v>5200</v>
      </c>
      <c r="G110" s="52">
        <v>4642</v>
      </c>
      <c r="H110" s="52">
        <f t="shared" si="10"/>
        <v>135.21701136032624</v>
      </c>
      <c r="I110" s="52">
        <f t="shared" si="11"/>
        <v>89.26923076923077</v>
      </c>
      <c r="J110" s="33"/>
      <c r="K110" s="33"/>
      <c r="L110" s="34">
        <v>10400</v>
      </c>
    </row>
    <row r="111" spans="1:12" ht="12.75">
      <c r="A111" s="40">
        <v>336</v>
      </c>
      <c r="B111" s="237" t="s">
        <v>19</v>
      </c>
      <c r="C111" s="237"/>
      <c r="D111" s="237"/>
      <c r="E111" s="52">
        <v>19114</v>
      </c>
      <c r="F111" s="52">
        <f t="shared" si="9"/>
        <v>10000</v>
      </c>
      <c r="G111" s="52">
        <v>17834</v>
      </c>
      <c r="H111" s="52">
        <f t="shared" si="10"/>
        <v>93.30333786753165</v>
      </c>
      <c r="I111" s="52">
        <f t="shared" si="11"/>
        <v>178.34</v>
      </c>
      <c r="J111" s="33"/>
      <c r="K111" s="33"/>
      <c r="L111" s="34">
        <v>20000</v>
      </c>
    </row>
    <row r="112" spans="1:12" ht="12.75">
      <c r="A112" s="40">
        <v>339</v>
      </c>
      <c r="B112" s="237" t="s">
        <v>20</v>
      </c>
      <c r="C112" s="237"/>
      <c r="D112" s="237"/>
      <c r="E112" s="52">
        <v>6117</v>
      </c>
      <c r="F112" s="52">
        <f t="shared" si="9"/>
        <v>7300</v>
      </c>
      <c r="G112" s="52">
        <v>7545</v>
      </c>
      <c r="H112" s="52">
        <f t="shared" si="10"/>
        <v>123.34477685139775</v>
      </c>
      <c r="I112" s="52">
        <f t="shared" si="11"/>
        <v>103.35616438356163</v>
      </c>
      <c r="J112" s="33"/>
      <c r="K112" s="33"/>
      <c r="L112" s="34">
        <v>14600</v>
      </c>
    </row>
    <row r="113" spans="1:12" ht="12.75">
      <c r="A113" s="40">
        <v>340</v>
      </c>
      <c r="B113" s="237" t="s">
        <v>34</v>
      </c>
      <c r="C113" s="237"/>
      <c r="D113" s="237"/>
      <c r="E113" s="52">
        <v>1997</v>
      </c>
      <c r="F113" s="52">
        <f t="shared" si="9"/>
        <v>2500</v>
      </c>
      <c r="G113" s="52">
        <v>3378</v>
      </c>
      <c r="H113" s="52">
        <f t="shared" si="10"/>
        <v>169.15373059589385</v>
      </c>
      <c r="I113" s="52">
        <f t="shared" si="11"/>
        <v>135.12</v>
      </c>
      <c r="J113" s="33"/>
      <c r="K113" s="33"/>
      <c r="L113" s="72">
        <v>5000</v>
      </c>
    </row>
    <row r="114" spans="1:12" ht="12.75">
      <c r="A114" s="73"/>
      <c r="B114" s="74"/>
      <c r="C114" s="74"/>
      <c r="D114" s="74"/>
      <c r="E114" s="71"/>
      <c r="F114" s="71"/>
      <c r="G114" s="71"/>
      <c r="H114" s="71"/>
      <c r="I114" s="71"/>
      <c r="J114" s="33"/>
      <c r="K114" s="33"/>
      <c r="L114" s="33"/>
    </row>
    <row r="115" spans="1:58" s="22" customFormat="1" ht="12.75">
      <c r="A115" s="73"/>
      <c r="B115" s="74"/>
      <c r="C115" s="74"/>
      <c r="D115" s="74"/>
      <c r="E115" s="71"/>
      <c r="F115" s="71"/>
      <c r="G115" s="71"/>
      <c r="H115" s="71"/>
      <c r="I115" s="88" t="s">
        <v>71</v>
      </c>
      <c r="J115" s="33"/>
      <c r="K115" s="33"/>
      <c r="L115" s="33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s="76" customFormat="1" ht="12.75">
      <c r="A116" s="40">
        <v>341</v>
      </c>
      <c r="B116" s="237" t="s">
        <v>35</v>
      </c>
      <c r="C116" s="237"/>
      <c r="D116" s="237"/>
      <c r="E116" s="52">
        <v>2604</v>
      </c>
      <c r="F116" s="52">
        <f t="shared" si="9"/>
        <v>2420</v>
      </c>
      <c r="G116" s="52">
        <v>3605</v>
      </c>
      <c r="H116" s="52">
        <f t="shared" si="10"/>
        <v>138.44086021505376</v>
      </c>
      <c r="I116" s="52">
        <f t="shared" si="11"/>
        <v>148.96694214876035</v>
      </c>
      <c r="J116" s="85"/>
      <c r="K116" s="75"/>
      <c r="L116" s="34">
        <v>4840</v>
      </c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12" ht="12.75">
      <c r="A117" s="40">
        <v>342</v>
      </c>
      <c r="B117" s="237" t="s">
        <v>21</v>
      </c>
      <c r="C117" s="237"/>
      <c r="D117" s="237"/>
      <c r="E117" s="52">
        <v>10812</v>
      </c>
      <c r="F117" s="52">
        <f t="shared" si="9"/>
        <v>4000</v>
      </c>
      <c r="G117" s="52">
        <v>5513</v>
      </c>
      <c r="H117" s="52">
        <f t="shared" si="10"/>
        <v>50.989641139474664</v>
      </c>
      <c r="I117" s="52">
        <f t="shared" si="11"/>
        <v>137.825</v>
      </c>
      <c r="J117" s="33"/>
      <c r="K117" s="33"/>
      <c r="L117" s="34">
        <v>8000</v>
      </c>
    </row>
    <row r="118" spans="1:12" ht="12.75">
      <c r="A118" s="40">
        <v>344</v>
      </c>
      <c r="B118" s="237" t="s">
        <v>22</v>
      </c>
      <c r="C118" s="237"/>
      <c r="D118" s="237"/>
      <c r="E118" s="52">
        <v>396</v>
      </c>
      <c r="F118" s="52">
        <f t="shared" si="9"/>
        <v>0</v>
      </c>
      <c r="G118" s="52">
        <v>132</v>
      </c>
      <c r="H118" s="52">
        <f t="shared" si="10"/>
        <v>33.33333333333333</v>
      </c>
      <c r="I118" s="52">
        <v>0</v>
      </c>
      <c r="J118" s="33"/>
      <c r="K118" s="33"/>
      <c r="L118" s="34">
        <v>0</v>
      </c>
    </row>
    <row r="119" spans="1:12" ht="12.75">
      <c r="A119" s="40">
        <v>345</v>
      </c>
      <c r="B119" s="237" t="s">
        <v>23</v>
      </c>
      <c r="C119" s="237"/>
      <c r="D119" s="237"/>
      <c r="E119" s="52">
        <v>4525</v>
      </c>
      <c r="F119" s="52">
        <f t="shared" si="9"/>
        <v>3000</v>
      </c>
      <c r="G119" s="52">
        <v>5653</v>
      </c>
      <c r="H119" s="52">
        <f t="shared" si="10"/>
        <v>124.9281767955801</v>
      </c>
      <c r="I119" s="52">
        <f t="shared" si="11"/>
        <v>188.43333333333334</v>
      </c>
      <c r="J119" s="33"/>
      <c r="K119" s="33"/>
      <c r="L119" s="34">
        <v>6000</v>
      </c>
    </row>
    <row r="120" spans="1:12" ht="12.75">
      <c r="A120" s="40">
        <v>346</v>
      </c>
      <c r="B120" s="237" t="s">
        <v>24</v>
      </c>
      <c r="C120" s="237"/>
      <c r="D120" s="237"/>
      <c r="E120" s="52">
        <v>444</v>
      </c>
      <c r="F120" s="52">
        <f t="shared" si="9"/>
        <v>2750</v>
      </c>
      <c r="G120" s="52">
        <v>430</v>
      </c>
      <c r="H120" s="52">
        <f t="shared" si="10"/>
        <v>96.84684684684684</v>
      </c>
      <c r="I120" s="52">
        <f t="shared" si="11"/>
        <v>15.636363636363637</v>
      </c>
      <c r="J120" s="33"/>
      <c r="K120" s="33"/>
      <c r="L120" s="34">
        <v>5500</v>
      </c>
    </row>
    <row r="121" spans="1:12" ht="12.75">
      <c r="A121" s="40">
        <v>347</v>
      </c>
      <c r="B121" s="237" t="s">
        <v>25</v>
      </c>
      <c r="C121" s="237"/>
      <c r="D121" s="237"/>
      <c r="E121" s="52">
        <v>647</v>
      </c>
      <c r="F121" s="52">
        <f t="shared" si="9"/>
        <v>1000</v>
      </c>
      <c r="G121" s="52">
        <v>433</v>
      </c>
      <c r="H121" s="52">
        <f t="shared" si="10"/>
        <v>66.9242658423493</v>
      </c>
      <c r="I121" s="52">
        <f t="shared" si="11"/>
        <v>43.3</v>
      </c>
      <c r="J121" s="33"/>
      <c r="K121" s="33"/>
      <c r="L121" s="34">
        <v>2000</v>
      </c>
    </row>
    <row r="122" spans="1:12" ht="12.75">
      <c r="A122" s="40">
        <v>348</v>
      </c>
      <c r="B122" s="237" t="s">
        <v>26</v>
      </c>
      <c r="C122" s="237"/>
      <c r="D122" s="237"/>
      <c r="E122" s="52">
        <v>2123</v>
      </c>
      <c r="F122" s="52">
        <f t="shared" si="9"/>
        <v>1253</v>
      </c>
      <c r="G122" s="52">
        <v>2750</v>
      </c>
      <c r="H122" s="52">
        <f t="shared" si="10"/>
        <v>129.5336787564767</v>
      </c>
      <c r="I122" s="52">
        <f t="shared" si="11"/>
        <v>219.4732641660016</v>
      </c>
      <c r="J122" s="33"/>
      <c r="K122" s="33"/>
      <c r="L122" s="34">
        <v>2506</v>
      </c>
    </row>
    <row r="123" spans="1:12" ht="12.75">
      <c r="A123" s="40">
        <v>349</v>
      </c>
      <c r="B123" s="237" t="s">
        <v>27</v>
      </c>
      <c r="C123" s="237"/>
      <c r="D123" s="237"/>
      <c r="E123" s="52">
        <v>328</v>
      </c>
      <c r="F123" s="52">
        <f t="shared" si="9"/>
        <v>2000</v>
      </c>
      <c r="G123" s="52">
        <v>723</v>
      </c>
      <c r="H123" s="52">
        <f t="shared" si="10"/>
        <v>220.42682926829266</v>
      </c>
      <c r="I123" s="52">
        <f t="shared" si="11"/>
        <v>36.15</v>
      </c>
      <c r="J123" s="33"/>
      <c r="K123" s="33"/>
      <c r="L123" s="34">
        <v>4000</v>
      </c>
    </row>
    <row r="124" spans="1:12" ht="12.75">
      <c r="A124" s="40">
        <v>3660</v>
      </c>
      <c r="B124" s="237" t="s">
        <v>28</v>
      </c>
      <c r="C124" s="237"/>
      <c r="D124" s="237"/>
      <c r="E124" s="52">
        <v>212051</v>
      </c>
      <c r="F124" s="52">
        <f t="shared" si="9"/>
        <v>324449</v>
      </c>
      <c r="G124" s="52">
        <v>265430</v>
      </c>
      <c r="H124" s="52">
        <f t="shared" si="10"/>
        <v>125.17271788390529</v>
      </c>
      <c r="I124" s="52">
        <f t="shared" si="11"/>
        <v>81.80946774377483</v>
      </c>
      <c r="J124" s="33"/>
      <c r="K124" s="33"/>
      <c r="L124" s="34">
        <v>648898</v>
      </c>
    </row>
    <row r="125" spans="1:12" ht="12.75">
      <c r="A125" s="40">
        <v>3661</v>
      </c>
      <c r="B125" s="237" t="s">
        <v>29</v>
      </c>
      <c r="C125" s="237"/>
      <c r="D125" s="237"/>
      <c r="E125" s="52">
        <v>42410</v>
      </c>
      <c r="F125" s="52">
        <f t="shared" si="9"/>
        <v>64890</v>
      </c>
      <c r="G125" s="52">
        <v>53086</v>
      </c>
      <c r="H125" s="52">
        <f t="shared" si="10"/>
        <v>125.17330818203254</v>
      </c>
      <c r="I125" s="52">
        <f t="shared" si="11"/>
        <v>81.80921559562336</v>
      </c>
      <c r="J125" s="33"/>
      <c r="K125" s="33"/>
      <c r="L125" s="34">
        <v>129780</v>
      </c>
    </row>
    <row r="126" spans="1:12" ht="12.75">
      <c r="A126" s="244" t="s">
        <v>56</v>
      </c>
      <c r="B126" s="245"/>
      <c r="C126" s="245"/>
      <c r="D126" s="246"/>
      <c r="E126" s="53">
        <f>SUM(E100:E125)</f>
        <v>1562388</v>
      </c>
      <c r="F126" s="53">
        <f>SUM(F100:F125)</f>
        <v>2337017</v>
      </c>
      <c r="G126" s="53">
        <f>SUM(G100:G125)</f>
        <v>1924641</v>
      </c>
      <c r="H126" s="53">
        <f t="shared" si="10"/>
        <v>123.185853962012</v>
      </c>
      <c r="I126" s="53">
        <f t="shared" si="11"/>
        <v>82.35459990235415</v>
      </c>
      <c r="J126" s="33"/>
      <c r="K126" s="33"/>
      <c r="L126" s="33">
        <f>SUM(L100:L125)</f>
        <v>4674034</v>
      </c>
    </row>
    <row r="127" spans="1:11" ht="12.75">
      <c r="A127" s="40">
        <v>120</v>
      </c>
      <c r="B127" s="241" t="s">
        <v>57</v>
      </c>
      <c r="C127" s="241"/>
      <c r="D127" s="242"/>
      <c r="E127" s="52">
        <v>-40318</v>
      </c>
      <c r="F127" s="52">
        <v>0</v>
      </c>
      <c r="G127" s="52">
        <v>144102</v>
      </c>
      <c r="H127" s="52">
        <v>0</v>
      </c>
      <c r="I127" s="52">
        <v>0</v>
      </c>
      <c r="J127" s="33"/>
      <c r="K127" s="33"/>
    </row>
    <row r="128" spans="1:11" ht="12.75">
      <c r="A128" s="40">
        <v>664</v>
      </c>
      <c r="B128" s="247" t="s">
        <v>37</v>
      </c>
      <c r="C128" s="247"/>
      <c r="D128" s="247"/>
      <c r="E128" s="52">
        <v>13063</v>
      </c>
      <c r="F128" s="52">
        <v>6400</v>
      </c>
      <c r="G128" s="52">
        <v>7534</v>
      </c>
      <c r="H128" s="52">
        <f t="shared" si="10"/>
        <v>57.674347393401206</v>
      </c>
      <c r="I128" s="52">
        <f t="shared" si="11"/>
        <v>117.71875</v>
      </c>
      <c r="J128" s="33"/>
      <c r="K128" s="33"/>
    </row>
    <row r="129" spans="1:11" ht="12.75">
      <c r="A129" s="40">
        <v>681</v>
      </c>
      <c r="B129" s="240" t="s">
        <v>80</v>
      </c>
      <c r="C129" s="241"/>
      <c r="D129" s="242"/>
      <c r="E129" s="52">
        <v>0</v>
      </c>
      <c r="F129" s="52">
        <v>0</v>
      </c>
      <c r="G129" s="52">
        <v>187</v>
      </c>
      <c r="H129" s="52">
        <v>0</v>
      </c>
      <c r="I129" s="52">
        <v>0</v>
      </c>
      <c r="J129" s="33"/>
      <c r="K129" s="33"/>
    </row>
    <row r="130" spans="1:11" ht="12.75">
      <c r="A130" s="40">
        <v>683</v>
      </c>
      <c r="B130" s="240" t="s">
        <v>60</v>
      </c>
      <c r="C130" s="241"/>
      <c r="D130" s="242"/>
      <c r="E130" s="52">
        <v>5122</v>
      </c>
      <c r="F130" s="52">
        <v>0</v>
      </c>
      <c r="G130" s="52">
        <v>7589</v>
      </c>
      <c r="H130" s="52">
        <f t="shared" si="10"/>
        <v>148.1647793830535</v>
      </c>
      <c r="I130" s="52">
        <v>0</v>
      </c>
      <c r="J130" s="16"/>
      <c r="K130" s="16"/>
    </row>
    <row r="131" spans="1:11" ht="12.75">
      <c r="A131" s="40">
        <v>684</v>
      </c>
      <c r="B131" s="247" t="s">
        <v>38</v>
      </c>
      <c r="C131" s="247"/>
      <c r="D131" s="247"/>
      <c r="E131" s="52">
        <v>0</v>
      </c>
      <c r="F131" s="52">
        <v>15000</v>
      </c>
      <c r="G131" s="52">
        <v>0</v>
      </c>
      <c r="H131" s="52">
        <v>0</v>
      </c>
      <c r="I131" s="52">
        <f t="shared" si="11"/>
        <v>0</v>
      </c>
      <c r="J131" s="16"/>
      <c r="K131" s="16"/>
    </row>
    <row r="132" spans="1:11" ht="12.75">
      <c r="A132" s="40">
        <v>688</v>
      </c>
      <c r="B132" s="240" t="s">
        <v>61</v>
      </c>
      <c r="C132" s="241"/>
      <c r="D132" s="242"/>
      <c r="E132" s="60">
        <v>2022</v>
      </c>
      <c r="F132" s="60">
        <v>10000</v>
      </c>
      <c r="G132" s="58">
        <v>747</v>
      </c>
      <c r="H132" s="52">
        <f t="shared" si="10"/>
        <v>36.94362017804154</v>
      </c>
      <c r="I132" s="52">
        <f t="shared" si="11"/>
        <v>7.470000000000001</v>
      </c>
      <c r="J132" s="33"/>
      <c r="K132" s="33"/>
    </row>
    <row r="133" spans="1:11" ht="12.75">
      <c r="A133" s="40">
        <v>689</v>
      </c>
      <c r="B133" s="240" t="s">
        <v>39</v>
      </c>
      <c r="C133" s="241"/>
      <c r="D133" s="242"/>
      <c r="E133" s="62">
        <v>17175</v>
      </c>
      <c r="F133" s="60">
        <v>0</v>
      </c>
      <c r="G133" s="52">
        <v>0</v>
      </c>
      <c r="H133" s="52">
        <f t="shared" si="10"/>
        <v>0</v>
      </c>
      <c r="I133" s="52">
        <v>0</v>
      </c>
      <c r="J133" s="16"/>
      <c r="K133" s="16"/>
    </row>
    <row r="134" spans="1:11" ht="12.75">
      <c r="A134" s="243" t="s">
        <v>40</v>
      </c>
      <c r="B134" s="243"/>
      <c r="C134" s="243"/>
      <c r="D134" s="243"/>
      <c r="E134" s="63">
        <f>SUM(E126:E133)</f>
        <v>1559452</v>
      </c>
      <c r="F134" s="53">
        <f>SUM(F126:F133)</f>
        <v>2368417</v>
      </c>
      <c r="G134" s="53">
        <f>SUM(G126:G133)</f>
        <v>2084800</v>
      </c>
      <c r="H134" s="53">
        <f t="shared" si="10"/>
        <v>133.6879878316229</v>
      </c>
      <c r="I134" s="53">
        <f t="shared" si="11"/>
        <v>88.02503950951206</v>
      </c>
      <c r="K134" s="36"/>
    </row>
    <row r="135" spans="1:11" ht="12.75">
      <c r="A135" s="239" t="s">
        <v>41</v>
      </c>
      <c r="B135" s="239"/>
      <c r="C135" s="239"/>
      <c r="D135" s="239"/>
      <c r="E135" s="63">
        <v>119708</v>
      </c>
      <c r="F135" s="53">
        <f>F98-F134</f>
        <v>185576</v>
      </c>
      <c r="G135" s="53">
        <f>G98-G134</f>
        <v>73276</v>
      </c>
      <c r="H135" s="53">
        <f t="shared" si="10"/>
        <v>61.2122832225081</v>
      </c>
      <c r="I135" s="53">
        <f t="shared" si="11"/>
        <v>39.48570935896883</v>
      </c>
      <c r="K135" s="16"/>
    </row>
    <row r="136" spans="1:11" ht="12.75">
      <c r="A136" s="238" t="s">
        <v>42</v>
      </c>
      <c r="B136" s="238"/>
      <c r="C136" s="238"/>
      <c r="D136" s="238"/>
      <c r="E136" s="62">
        <v>116250</v>
      </c>
      <c r="F136" s="62">
        <v>130278</v>
      </c>
      <c r="G136" s="52">
        <v>131023</v>
      </c>
      <c r="H136" s="52">
        <f t="shared" si="10"/>
        <v>112.70795698924732</v>
      </c>
      <c r="I136" s="52">
        <f t="shared" si="11"/>
        <v>100.571854035217</v>
      </c>
      <c r="K136" s="33"/>
    </row>
    <row r="137" spans="1:11" ht="12.75">
      <c r="A137" s="239" t="s">
        <v>43</v>
      </c>
      <c r="B137" s="239"/>
      <c r="C137" s="239"/>
      <c r="D137" s="239"/>
      <c r="E137" s="63">
        <v>3458</v>
      </c>
      <c r="F137" s="63">
        <f>F135-F136</f>
        <v>55298</v>
      </c>
      <c r="G137" s="53">
        <f>G135-G136</f>
        <v>-57747</v>
      </c>
      <c r="H137" s="53">
        <v>0</v>
      </c>
      <c r="I137" s="53">
        <v>0</v>
      </c>
      <c r="K137" s="16"/>
    </row>
    <row r="138" spans="1:5" ht="12.75">
      <c r="A138" s="12"/>
      <c r="B138" s="12"/>
      <c r="C138" s="12"/>
      <c r="D138" s="12"/>
      <c r="E138" s="15"/>
    </row>
    <row r="139" spans="1:5" ht="12.75">
      <c r="A139" s="12"/>
      <c r="B139" s="12"/>
      <c r="C139" s="12"/>
      <c r="D139" s="12"/>
      <c r="E139" s="15"/>
    </row>
    <row r="140" spans="1:5" ht="12.75">
      <c r="A140" s="12"/>
      <c r="B140" s="12"/>
      <c r="C140" s="12"/>
      <c r="D140" s="12"/>
      <c r="E140" s="15"/>
    </row>
    <row r="141" spans="1:5" ht="12.75">
      <c r="A141" s="12"/>
      <c r="B141" s="12"/>
      <c r="C141" s="12"/>
      <c r="D141" s="12"/>
      <c r="E141" s="15"/>
    </row>
    <row r="142" spans="1:5" ht="12.75">
      <c r="A142" s="12"/>
      <c r="B142" s="12"/>
      <c r="C142" s="12"/>
      <c r="D142" s="12"/>
      <c r="E142" s="15"/>
    </row>
    <row r="143" spans="1:5" ht="12.75">
      <c r="A143" s="12"/>
      <c r="B143" s="12"/>
      <c r="C143" s="12"/>
      <c r="D143" s="12"/>
      <c r="E143" s="15"/>
    </row>
    <row r="144" spans="1:5" ht="12.75">
      <c r="A144" s="12"/>
      <c r="B144" s="12"/>
      <c r="C144" s="12"/>
      <c r="D144" s="12"/>
      <c r="E144" s="15"/>
    </row>
    <row r="145" spans="1:5" ht="12.75">
      <c r="A145" s="12"/>
      <c r="B145" s="12"/>
      <c r="C145" s="12"/>
      <c r="D145" s="12"/>
      <c r="E145" s="15"/>
    </row>
    <row r="146" spans="1:5" ht="12.75">
      <c r="A146" s="12"/>
      <c r="B146" s="12"/>
      <c r="C146" s="12"/>
      <c r="D146" s="12"/>
      <c r="E146" s="15"/>
    </row>
    <row r="147" spans="1:5" ht="12.75">
      <c r="A147" s="12"/>
      <c r="B147" s="12"/>
      <c r="C147" s="12"/>
      <c r="D147" s="12"/>
      <c r="E147" s="15"/>
    </row>
    <row r="148" spans="1:5" ht="12.75">
      <c r="A148" s="12"/>
      <c r="B148" s="12"/>
      <c r="C148" s="12"/>
      <c r="D148" s="12"/>
      <c r="E148" s="15"/>
    </row>
    <row r="149" spans="1:5" ht="12.75">
      <c r="A149" s="12"/>
      <c r="B149" s="12"/>
      <c r="C149" s="12"/>
      <c r="D149" s="12"/>
      <c r="E149" s="15"/>
    </row>
    <row r="150" spans="1:5" ht="12.75">
      <c r="A150" s="12"/>
      <c r="B150" s="12"/>
      <c r="C150" s="12"/>
      <c r="D150" s="12"/>
      <c r="E150" s="15"/>
    </row>
    <row r="151" spans="1:5" ht="12.75">
      <c r="A151" s="12"/>
      <c r="B151" s="12"/>
      <c r="C151" s="12"/>
      <c r="D151" s="12"/>
      <c r="E151" s="15"/>
    </row>
    <row r="152" spans="1:5" ht="12.75">
      <c r="A152" s="12"/>
      <c r="B152" s="12"/>
      <c r="C152" s="12"/>
      <c r="D152" s="12"/>
      <c r="E152" s="15"/>
    </row>
    <row r="153" spans="1:4" ht="12.75">
      <c r="A153" s="276" t="s">
        <v>44</v>
      </c>
      <c r="B153" s="276"/>
      <c r="C153" s="12"/>
      <c r="D153" s="12"/>
    </row>
    <row r="154" spans="1:4" ht="12.75">
      <c r="A154" s="276" t="s">
        <v>65</v>
      </c>
      <c r="B154" s="276"/>
      <c r="C154" s="12"/>
      <c r="D154" s="12"/>
    </row>
    <row r="155" spans="1:16" ht="15.75" customHeight="1">
      <c r="A155" s="38"/>
      <c r="B155" s="37"/>
      <c r="C155" s="37"/>
      <c r="D155" s="37"/>
      <c r="E155" s="248" t="s">
        <v>47</v>
      </c>
      <c r="F155" s="248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20" ht="15">
      <c r="A156" s="37"/>
      <c r="B156" s="37"/>
      <c r="C156" s="37"/>
      <c r="D156" s="248" t="s">
        <v>48</v>
      </c>
      <c r="E156" s="248"/>
      <c r="F156" s="248"/>
      <c r="G156" s="248"/>
      <c r="H156" s="37"/>
      <c r="I156" s="37"/>
      <c r="J156" s="37"/>
      <c r="K156" s="37"/>
      <c r="L156" s="37"/>
      <c r="M156" s="37"/>
      <c r="N156" s="37"/>
      <c r="O156" s="37"/>
      <c r="P156" s="37"/>
      <c r="Q156" s="25"/>
      <c r="R156" s="25"/>
      <c r="S156" s="25"/>
      <c r="T156" s="25"/>
    </row>
    <row r="157" spans="9:20" ht="12.75">
      <c r="I157" s="43" t="s">
        <v>72</v>
      </c>
      <c r="L157" s="3"/>
      <c r="M157" s="3"/>
      <c r="N157" s="3"/>
      <c r="O157" s="3"/>
      <c r="P157" s="3"/>
      <c r="Q157" s="3"/>
      <c r="R157" s="3"/>
      <c r="S157" s="3"/>
      <c r="T157" s="3"/>
    </row>
    <row r="158" spans="12:22" ht="15">
      <c r="L158" s="3"/>
      <c r="M158" s="2"/>
      <c r="N158" s="2"/>
      <c r="O158" s="2"/>
      <c r="P158" s="2"/>
      <c r="Q158" s="2"/>
      <c r="R158" s="2"/>
      <c r="S158" s="2"/>
      <c r="T158" s="2"/>
      <c r="U158" s="25"/>
      <c r="V158" s="25"/>
    </row>
    <row r="159" spans="1:22" ht="12.75">
      <c r="A159" s="251" t="s">
        <v>0</v>
      </c>
      <c r="B159" s="252"/>
      <c r="C159" s="252"/>
      <c r="D159" s="253"/>
      <c r="E159" s="45" t="s">
        <v>49</v>
      </c>
      <c r="F159" s="45" t="s">
        <v>51</v>
      </c>
      <c r="G159" s="46" t="s">
        <v>49</v>
      </c>
      <c r="H159" s="254" t="s">
        <v>54</v>
      </c>
      <c r="I159" s="254"/>
      <c r="L159" s="3"/>
      <c r="M159" s="2"/>
      <c r="N159" s="2"/>
      <c r="O159" s="2"/>
      <c r="P159" s="2"/>
      <c r="Q159" s="2"/>
      <c r="R159" s="2"/>
      <c r="S159" s="2"/>
      <c r="T159" s="2"/>
      <c r="U159" s="3"/>
      <c r="V159" s="3"/>
    </row>
    <row r="160" spans="1:37" ht="12.75">
      <c r="A160" s="252"/>
      <c r="B160" s="252"/>
      <c r="C160" s="252"/>
      <c r="D160" s="253"/>
      <c r="E160" s="47" t="s">
        <v>50</v>
      </c>
      <c r="F160" s="47" t="s">
        <v>52</v>
      </c>
      <c r="G160" s="48" t="s">
        <v>53</v>
      </c>
      <c r="H160" s="49" t="s">
        <v>62</v>
      </c>
      <c r="I160" s="49" t="s">
        <v>63</v>
      </c>
      <c r="AA160" s="251"/>
      <c r="AB160" s="252"/>
      <c r="AC160" s="252"/>
      <c r="AD160" s="252"/>
      <c r="AE160" s="26"/>
      <c r="AF160" s="27"/>
      <c r="AG160" s="27"/>
      <c r="AH160" s="27"/>
      <c r="AI160" s="27"/>
      <c r="AJ160" s="2"/>
      <c r="AK160" s="2"/>
    </row>
    <row r="161" spans="1:37" ht="12.75">
      <c r="A161" s="42">
        <v>1</v>
      </c>
      <c r="B161" s="255">
        <v>2</v>
      </c>
      <c r="C161" s="255"/>
      <c r="D161" s="256"/>
      <c r="E161" s="47">
        <v>3</v>
      </c>
      <c r="F161" s="47">
        <v>4</v>
      </c>
      <c r="G161" s="47">
        <v>5</v>
      </c>
      <c r="H161" s="50">
        <v>6</v>
      </c>
      <c r="I161" s="50">
        <v>7</v>
      </c>
      <c r="AA161" s="252"/>
      <c r="AB161" s="252"/>
      <c r="AC161" s="252"/>
      <c r="AD161" s="252"/>
      <c r="AE161" s="1"/>
      <c r="AF161" s="1"/>
      <c r="AG161" s="1"/>
      <c r="AH161" s="1"/>
      <c r="AI161" s="1"/>
      <c r="AJ161" s="2"/>
      <c r="AK161" s="2"/>
    </row>
    <row r="162" spans="1:37" ht="12.75">
      <c r="A162" s="257" t="s">
        <v>5</v>
      </c>
      <c r="B162" s="257"/>
      <c r="C162" s="257"/>
      <c r="D162" s="257"/>
      <c r="E162" s="51"/>
      <c r="F162" s="51"/>
      <c r="G162" s="51"/>
      <c r="H162" s="51"/>
      <c r="I162" s="51"/>
      <c r="AA162" s="257"/>
      <c r="AB162" s="257"/>
      <c r="AC162" s="257"/>
      <c r="AD162" s="257"/>
      <c r="AJ162" s="28"/>
      <c r="AK162" s="5"/>
    </row>
    <row r="163" spans="1:33" ht="12.75">
      <c r="A163" s="40">
        <v>600</v>
      </c>
      <c r="B163" s="237" t="s">
        <v>1</v>
      </c>
      <c r="C163" s="237"/>
      <c r="D163" s="237"/>
      <c r="E163" s="62">
        <v>5851483</v>
      </c>
      <c r="F163" s="62">
        <v>7001694</v>
      </c>
      <c r="G163" s="52">
        <v>6535152</v>
      </c>
      <c r="H163" s="52">
        <f>G163/E163*100</f>
        <v>111.68368770788533</v>
      </c>
      <c r="I163" s="52">
        <f>G163/F163*100</f>
        <v>93.3367267978292</v>
      </c>
      <c r="Y163" s="7"/>
      <c r="Z163" s="268"/>
      <c r="AA163" s="268"/>
      <c r="AB163" s="268"/>
      <c r="AC163" s="13"/>
      <c r="AD163" s="13"/>
      <c r="AE163" s="13"/>
      <c r="AF163" s="13"/>
      <c r="AG163" s="13"/>
    </row>
    <row r="164" spans="1:33" ht="12.75">
      <c r="A164" s="40">
        <v>601</v>
      </c>
      <c r="B164" s="237" t="s">
        <v>2</v>
      </c>
      <c r="C164" s="237"/>
      <c r="D164" s="237"/>
      <c r="E164" s="62">
        <v>18747</v>
      </c>
      <c r="F164" s="62">
        <v>17500</v>
      </c>
      <c r="G164" s="52">
        <v>16075</v>
      </c>
      <c r="H164" s="52">
        <f aca="true" t="shared" si="12" ref="H164:H176">G164/E164*100</f>
        <v>85.74705286179122</v>
      </c>
      <c r="I164" s="52">
        <f aca="true" t="shared" si="13" ref="I164:I176">G164/F164*100</f>
        <v>91.85714285714286</v>
      </c>
      <c r="Y164" s="7"/>
      <c r="Z164" s="268"/>
      <c r="AA164" s="268"/>
      <c r="AB164" s="268"/>
      <c r="AC164" s="13"/>
      <c r="AD164" s="13"/>
      <c r="AE164" s="13"/>
      <c r="AF164" s="13"/>
      <c r="AG164" s="13"/>
    </row>
    <row r="165" spans="1:35" ht="12.75">
      <c r="A165" s="40">
        <v>602</v>
      </c>
      <c r="B165" s="240" t="s">
        <v>55</v>
      </c>
      <c r="C165" s="241"/>
      <c r="D165" s="242"/>
      <c r="E165" s="62">
        <v>2524</v>
      </c>
      <c r="F165" s="62">
        <v>0</v>
      </c>
      <c r="G165" s="52">
        <v>309</v>
      </c>
      <c r="H165" s="52">
        <f t="shared" si="12"/>
        <v>12.242472266244057</v>
      </c>
      <c r="I165" s="52">
        <v>0</v>
      </c>
      <c r="Y165" s="7"/>
      <c r="Z165" s="268"/>
      <c r="AA165" s="268"/>
      <c r="AB165" s="268"/>
      <c r="AC165" s="13"/>
      <c r="AD165" s="13"/>
      <c r="AE165" s="13"/>
      <c r="AF165" s="13"/>
      <c r="AG165" s="13"/>
      <c r="AH165" s="13"/>
      <c r="AI165" s="13"/>
    </row>
    <row r="166" spans="1:35" ht="12.75">
      <c r="A166" s="40">
        <v>605</v>
      </c>
      <c r="B166" s="262" t="s">
        <v>9</v>
      </c>
      <c r="C166" s="263"/>
      <c r="D166" s="264"/>
      <c r="E166" s="62">
        <v>0</v>
      </c>
      <c r="F166" s="62">
        <v>41050</v>
      </c>
      <c r="G166" s="52">
        <v>5499</v>
      </c>
      <c r="H166" s="52">
        <v>0</v>
      </c>
      <c r="I166" s="52">
        <f t="shared" si="13"/>
        <v>13.395858708891595</v>
      </c>
      <c r="Y166" s="7"/>
      <c r="Z166" s="268"/>
      <c r="AA166" s="268"/>
      <c r="AB166" s="268"/>
      <c r="AC166" s="13"/>
      <c r="AD166" s="13"/>
      <c r="AE166" s="13"/>
      <c r="AF166" s="13"/>
      <c r="AG166" s="13"/>
      <c r="AH166" s="13"/>
      <c r="AI166" s="13"/>
    </row>
    <row r="167" spans="1:35" ht="12.75">
      <c r="A167" s="40">
        <v>607</v>
      </c>
      <c r="B167" s="237" t="s">
        <v>3</v>
      </c>
      <c r="C167" s="237"/>
      <c r="D167" s="237"/>
      <c r="E167" s="62">
        <v>7986</v>
      </c>
      <c r="F167" s="62">
        <v>12000</v>
      </c>
      <c r="G167" s="52">
        <v>13999</v>
      </c>
      <c r="H167" s="52">
        <f t="shared" si="12"/>
        <v>175.29426496368646</v>
      </c>
      <c r="I167" s="52">
        <f t="shared" si="13"/>
        <v>116.65833333333333</v>
      </c>
      <c r="Y167" s="7"/>
      <c r="Z167" s="268"/>
      <c r="AA167" s="268"/>
      <c r="AB167" s="268"/>
      <c r="AC167" s="13"/>
      <c r="AD167" s="13"/>
      <c r="AE167" s="13"/>
      <c r="AF167" s="13"/>
      <c r="AG167" s="13"/>
      <c r="AH167" s="13"/>
      <c r="AI167" s="13"/>
    </row>
    <row r="168" spans="1:35" ht="12.75">
      <c r="A168" s="40">
        <v>619</v>
      </c>
      <c r="B168" s="240" t="s">
        <v>78</v>
      </c>
      <c r="C168" s="241"/>
      <c r="D168" s="242"/>
      <c r="E168" s="62">
        <v>0</v>
      </c>
      <c r="F168" s="62">
        <v>0</v>
      </c>
      <c r="G168" s="52">
        <v>242</v>
      </c>
      <c r="H168" s="52">
        <v>0</v>
      </c>
      <c r="I168" s="52">
        <v>0</v>
      </c>
      <c r="Y168" s="7"/>
      <c r="Z168" s="11"/>
      <c r="AA168" s="11"/>
      <c r="AB168" s="11"/>
      <c r="AC168" s="13"/>
      <c r="AD168" s="13"/>
      <c r="AE168" s="13"/>
      <c r="AF168" s="13"/>
      <c r="AG168" s="13"/>
      <c r="AH168" s="13"/>
      <c r="AI168" s="13"/>
    </row>
    <row r="169" spans="1:35" ht="12.75">
      <c r="A169" s="40">
        <v>625</v>
      </c>
      <c r="B169" s="240" t="s">
        <v>81</v>
      </c>
      <c r="C169" s="241"/>
      <c r="D169" s="242"/>
      <c r="E169" s="62">
        <v>0</v>
      </c>
      <c r="F169" s="62">
        <v>0</v>
      </c>
      <c r="G169" s="52">
        <v>1805</v>
      </c>
      <c r="H169" s="52">
        <v>0</v>
      </c>
      <c r="I169" s="52">
        <v>0</v>
      </c>
      <c r="Y169" s="7"/>
      <c r="Z169" s="11"/>
      <c r="AA169" s="11"/>
      <c r="AB169" s="11"/>
      <c r="AC169" s="13"/>
      <c r="AD169" s="13"/>
      <c r="AE169" s="13"/>
      <c r="AF169" s="13"/>
      <c r="AG169" s="13"/>
      <c r="AH169" s="13"/>
      <c r="AI169" s="13"/>
    </row>
    <row r="170" spans="1:35" ht="12.75">
      <c r="A170" s="40">
        <v>630</v>
      </c>
      <c r="B170" s="237" t="s">
        <v>6</v>
      </c>
      <c r="C170" s="237"/>
      <c r="D170" s="237"/>
      <c r="E170" s="62">
        <v>163285</v>
      </c>
      <c r="F170" s="62">
        <v>352859</v>
      </c>
      <c r="G170" s="52">
        <v>512252</v>
      </c>
      <c r="H170" s="52">
        <f t="shared" si="12"/>
        <v>313.716507946229</v>
      </c>
      <c r="I170" s="52">
        <f t="shared" si="13"/>
        <v>145.17186751648677</v>
      </c>
      <c r="Y170" s="7"/>
      <c r="Z170" s="268"/>
      <c r="AA170" s="268"/>
      <c r="AB170" s="268"/>
      <c r="AC170" s="13"/>
      <c r="AD170" s="13"/>
      <c r="AE170" s="13"/>
      <c r="AF170" s="13"/>
      <c r="AG170" s="13"/>
      <c r="AH170" s="13"/>
      <c r="AI170" s="13"/>
    </row>
    <row r="171" spans="1:35" ht="12.75">
      <c r="A171" s="40">
        <v>634</v>
      </c>
      <c r="B171" s="240" t="s">
        <v>82</v>
      </c>
      <c r="C171" s="241"/>
      <c r="D171" s="242"/>
      <c r="E171" s="62">
        <v>0</v>
      </c>
      <c r="F171" s="62">
        <v>0</v>
      </c>
      <c r="G171" s="52">
        <v>765</v>
      </c>
      <c r="H171" s="52">
        <v>0</v>
      </c>
      <c r="I171" s="52">
        <v>0</v>
      </c>
      <c r="Y171" s="7"/>
      <c r="Z171" s="11"/>
      <c r="AA171" s="11"/>
      <c r="AB171" s="11"/>
      <c r="AC171" s="13"/>
      <c r="AD171" s="13"/>
      <c r="AE171" s="13"/>
      <c r="AF171" s="13"/>
      <c r="AG171" s="13"/>
      <c r="AH171" s="13"/>
      <c r="AI171" s="13"/>
    </row>
    <row r="172" spans="1:35" ht="12.75">
      <c r="A172" s="40">
        <v>635</v>
      </c>
      <c r="B172" s="237" t="s">
        <v>4</v>
      </c>
      <c r="C172" s="237"/>
      <c r="D172" s="237"/>
      <c r="E172" s="62">
        <v>10600</v>
      </c>
      <c r="F172" s="62">
        <v>11000</v>
      </c>
      <c r="G172" s="52">
        <v>9557</v>
      </c>
      <c r="H172" s="52">
        <f t="shared" si="12"/>
        <v>90.16037735849056</v>
      </c>
      <c r="I172" s="52">
        <f t="shared" si="13"/>
        <v>86.88181818181818</v>
      </c>
      <c r="Y172" s="7"/>
      <c r="Z172" s="268"/>
      <c r="AA172" s="268"/>
      <c r="AB172" s="268"/>
      <c r="AC172" s="13"/>
      <c r="AD172" s="13"/>
      <c r="AE172" s="13"/>
      <c r="AF172" s="13"/>
      <c r="AG172" s="13"/>
      <c r="AH172" s="13"/>
      <c r="AI172" s="13"/>
    </row>
    <row r="173" spans="1:35" ht="12.75">
      <c r="A173" s="40">
        <v>637</v>
      </c>
      <c r="B173" s="240" t="s">
        <v>83</v>
      </c>
      <c r="C173" s="241"/>
      <c r="D173" s="242"/>
      <c r="E173" s="62">
        <v>0</v>
      </c>
      <c r="F173" s="62">
        <v>0</v>
      </c>
      <c r="G173" s="52">
        <v>610</v>
      </c>
      <c r="H173" s="52">
        <v>0</v>
      </c>
      <c r="I173" s="52">
        <v>0</v>
      </c>
      <c r="Y173" s="7"/>
      <c r="Z173" s="11"/>
      <c r="AA173" s="11"/>
      <c r="AB173" s="11"/>
      <c r="AC173" s="13"/>
      <c r="AD173" s="13"/>
      <c r="AE173" s="13"/>
      <c r="AF173" s="13"/>
      <c r="AG173" s="13"/>
      <c r="AH173" s="13"/>
      <c r="AI173" s="13"/>
    </row>
    <row r="174" spans="1:35" ht="12.75">
      <c r="A174" s="40">
        <v>638</v>
      </c>
      <c r="B174" s="240" t="s">
        <v>77</v>
      </c>
      <c r="C174" s="241"/>
      <c r="D174" s="242"/>
      <c r="E174" s="62">
        <v>0</v>
      </c>
      <c r="F174" s="62">
        <v>0</v>
      </c>
      <c r="G174" s="52">
        <v>6014</v>
      </c>
      <c r="H174" s="52">
        <v>0</v>
      </c>
      <c r="I174" s="52">
        <v>0</v>
      </c>
      <c r="Y174" s="7"/>
      <c r="Z174" s="11"/>
      <c r="AA174" s="11"/>
      <c r="AB174" s="11"/>
      <c r="AC174" s="13"/>
      <c r="AD174" s="13"/>
      <c r="AE174" s="13"/>
      <c r="AF174" s="13"/>
      <c r="AG174" s="13"/>
      <c r="AH174" s="13"/>
      <c r="AI174" s="13"/>
    </row>
    <row r="175" spans="1:35" ht="12.75">
      <c r="A175" s="40">
        <v>639</v>
      </c>
      <c r="B175" s="237" t="s">
        <v>7</v>
      </c>
      <c r="C175" s="237"/>
      <c r="D175" s="237"/>
      <c r="E175" s="62">
        <v>789297</v>
      </c>
      <c r="F175" s="62">
        <v>1054000</v>
      </c>
      <c r="G175" s="52">
        <v>961619</v>
      </c>
      <c r="H175" s="52">
        <f t="shared" si="12"/>
        <v>121.83233941089348</v>
      </c>
      <c r="I175" s="52">
        <f t="shared" si="13"/>
        <v>91.23519924098672</v>
      </c>
      <c r="Y175" s="269"/>
      <c r="Z175" s="269"/>
      <c r="AA175" s="269"/>
      <c r="AB175" s="269"/>
      <c r="AC175" s="14"/>
      <c r="AD175" s="14"/>
      <c r="AE175" s="14"/>
      <c r="AF175" s="14"/>
      <c r="AG175" s="14"/>
      <c r="AH175" s="13"/>
      <c r="AI175" s="13"/>
    </row>
    <row r="176" spans="1:35" ht="12.75">
      <c r="A176" s="249" t="s">
        <v>8</v>
      </c>
      <c r="B176" s="249"/>
      <c r="C176" s="249"/>
      <c r="D176" s="249"/>
      <c r="E176" s="63">
        <f>SUM(E163:E175)</f>
        <v>6843922</v>
      </c>
      <c r="F176" s="63">
        <f>SUM(F163:F175)</f>
        <v>8490103</v>
      </c>
      <c r="G176" s="53">
        <f>SUM(G163:G175)</f>
        <v>8063898</v>
      </c>
      <c r="H176" s="53">
        <f t="shared" si="12"/>
        <v>117.82568533072117</v>
      </c>
      <c r="I176" s="53">
        <f t="shared" si="13"/>
        <v>94.97997845255823</v>
      </c>
      <c r="AC176" s="15"/>
      <c r="AD176" s="15"/>
      <c r="AE176" s="15"/>
      <c r="AF176" s="15"/>
      <c r="AG176" s="15"/>
      <c r="AH176" s="13"/>
      <c r="AI176" s="13"/>
    </row>
    <row r="177" spans="1:37" ht="12.75">
      <c r="A177" s="250" t="s">
        <v>10</v>
      </c>
      <c r="B177" s="250"/>
      <c r="C177" s="250"/>
      <c r="D177" s="250"/>
      <c r="E177" s="51"/>
      <c r="F177" s="51"/>
      <c r="G177" s="51"/>
      <c r="H177" s="51"/>
      <c r="I177" s="51"/>
      <c r="AA177" s="7"/>
      <c r="AB177" s="268"/>
      <c r="AC177" s="268"/>
      <c r="AD177" s="268"/>
      <c r="AE177" s="13"/>
      <c r="AF177" s="13"/>
      <c r="AG177" s="13"/>
      <c r="AH177" s="13"/>
      <c r="AI177" s="13"/>
      <c r="AJ177" s="15"/>
      <c r="AK177" s="16"/>
    </row>
    <row r="178" spans="1:36" ht="12.75">
      <c r="A178" s="40">
        <v>300</v>
      </c>
      <c r="B178" s="237" t="s">
        <v>11</v>
      </c>
      <c r="C178" s="237"/>
      <c r="D178" s="237"/>
      <c r="E178" s="62">
        <v>120450</v>
      </c>
      <c r="F178" s="52">
        <v>200165</v>
      </c>
      <c r="G178" s="52">
        <v>139673</v>
      </c>
      <c r="H178" s="52">
        <f>G178/E178*100</f>
        <v>115.9593192195932</v>
      </c>
      <c r="I178" s="52">
        <f>G178/F178*100</f>
        <v>69.77893238078585</v>
      </c>
      <c r="Z178" s="7"/>
      <c r="AA178" s="268"/>
      <c r="AB178" s="268"/>
      <c r="AC178" s="268"/>
      <c r="AD178" s="13"/>
      <c r="AE178" s="13"/>
      <c r="AF178" s="13"/>
      <c r="AG178" s="13"/>
      <c r="AH178" s="13"/>
      <c r="AI178" s="15"/>
      <c r="AJ178" s="16"/>
    </row>
    <row r="179" spans="1:36" ht="12.75">
      <c r="A179" s="40">
        <v>301</v>
      </c>
      <c r="B179" s="237" t="s">
        <v>12</v>
      </c>
      <c r="C179" s="237"/>
      <c r="D179" s="237"/>
      <c r="E179" s="62">
        <v>352439</v>
      </c>
      <c r="F179" s="52">
        <v>404656</v>
      </c>
      <c r="G179" s="52">
        <v>312387</v>
      </c>
      <c r="H179" s="52">
        <f aca="true" t="shared" si="14" ref="H179:H220">G179/E179*100</f>
        <v>88.63576391943003</v>
      </c>
      <c r="I179" s="52">
        <f aca="true" t="shared" si="15" ref="I179:I220">G179/F179*100</f>
        <v>77.19816337827686</v>
      </c>
      <c r="Z179" s="7"/>
      <c r="AA179" s="268"/>
      <c r="AB179" s="268"/>
      <c r="AC179" s="268"/>
      <c r="AD179" s="13"/>
      <c r="AE179" s="13"/>
      <c r="AF179" s="13"/>
      <c r="AG179" s="13"/>
      <c r="AH179" s="13"/>
      <c r="AI179" s="13"/>
      <c r="AJ179" s="13"/>
    </row>
    <row r="180" spans="1:36" ht="12.75">
      <c r="A180" s="40">
        <v>302</v>
      </c>
      <c r="B180" s="237" t="s">
        <v>13</v>
      </c>
      <c r="C180" s="237"/>
      <c r="D180" s="237"/>
      <c r="E180" s="62">
        <v>129116</v>
      </c>
      <c r="F180" s="52">
        <v>151094</v>
      </c>
      <c r="G180" s="52">
        <v>100428</v>
      </c>
      <c r="H180" s="52">
        <f t="shared" si="14"/>
        <v>77.78121998822765</v>
      </c>
      <c r="I180" s="52">
        <f t="shared" si="15"/>
        <v>66.46723231895376</v>
      </c>
      <c r="Z180" s="7"/>
      <c r="AA180" s="268"/>
      <c r="AB180" s="268"/>
      <c r="AC180" s="268"/>
      <c r="AD180" s="13"/>
      <c r="AE180" s="13"/>
      <c r="AF180" s="13"/>
      <c r="AG180" s="13"/>
      <c r="AH180" s="13"/>
      <c r="AI180" s="13"/>
      <c r="AJ180" s="13"/>
    </row>
    <row r="181" spans="1:36" ht="12.75">
      <c r="A181" s="40">
        <v>303</v>
      </c>
      <c r="B181" s="237" t="s">
        <v>14</v>
      </c>
      <c r="C181" s="237"/>
      <c r="D181" s="237"/>
      <c r="E181" s="62">
        <v>18094</v>
      </c>
      <c r="F181" s="52">
        <v>37518</v>
      </c>
      <c r="G181" s="52">
        <v>19926</v>
      </c>
      <c r="H181" s="52">
        <f t="shared" si="14"/>
        <v>110.1249032828562</v>
      </c>
      <c r="I181" s="52">
        <f t="shared" si="15"/>
        <v>53.11050695666081</v>
      </c>
      <c r="Z181" s="7"/>
      <c r="AA181" s="11"/>
      <c r="AB181" s="11"/>
      <c r="AC181" s="11"/>
      <c r="AD181" s="13"/>
      <c r="AE181" s="13"/>
      <c r="AF181" s="13"/>
      <c r="AG181" s="13"/>
      <c r="AH181" s="13"/>
      <c r="AI181" s="13"/>
      <c r="AJ181" s="13"/>
    </row>
    <row r="182" spans="1:36" ht="12.75">
      <c r="A182" s="40">
        <v>310</v>
      </c>
      <c r="B182" s="41" t="s">
        <v>30</v>
      </c>
      <c r="C182" s="41"/>
      <c r="D182" s="41"/>
      <c r="E182" s="62">
        <v>174169</v>
      </c>
      <c r="F182" s="52">
        <v>196500</v>
      </c>
      <c r="G182" s="52">
        <v>189913</v>
      </c>
      <c r="H182" s="52">
        <f t="shared" si="14"/>
        <v>109.03949612158306</v>
      </c>
      <c r="I182" s="52">
        <f t="shared" si="15"/>
        <v>96.64783715012723</v>
      </c>
      <c r="Z182" s="7"/>
      <c r="AA182" s="271"/>
      <c r="AB182" s="272"/>
      <c r="AC182" s="273"/>
      <c r="AD182" s="13"/>
      <c r="AE182" s="13"/>
      <c r="AF182" s="13"/>
      <c r="AG182" s="13"/>
      <c r="AH182" s="13"/>
      <c r="AI182" s="13"/>
      <c r="AJ182" s="13"/>
    </row>
    <row r="183" spans="1:36" ht="12.75">
      <c r="A183" s="40">
        <v>320</v>
      </c>
      <c r="B183" s="240" t="s">
        <v>31</v>
      </c>
      <c r="C183" s="241"/>
      <c r="D183" s="242"/>
      <c r="E183" s="62">
        <v>3024258</v>
      </c>
      <c r="F183" s="52">
        <v>3376000</v>
      </c>
      <c r="G183" s="52">
        <v>3266340</v>
      </c>
      <c r="H183" s="52">
        <f t="shared" si="14"/>
        <v>108.00467420438335</v>
      </c>
      <c r="I183" s="52">
        <f t="shared" si="15"/>
        <v>96.75177725118483</v>
      </c>
      <c r="Z183" s="7"/>
      <c r="AA183" s="268"/>
      <c r="AB183" s="268"/>
      <c r="AC183" s="268"/>
      <c r="AD183" s="13"/>
      <c r="AE183" s="13"/>
      <c r="AF183" s="13"/>
      <c r="AG183" s="13"/>
      <c r="AH183" s="13"/>
      <c r="AI183" s="13"/>
      <c r="AJ183" s="13"/>
    </row>
    <row r="184" spans="1:36" ht="12.75">
      <c r="A184" s="40">
        <v>328</v>
      </c>
      <c r="B184" s="237" t="s">
        <v>32</v>
      </c>
      <c r="C184" s="237"/>
      <c r="D184" s="237"/>
      <c r="E184" s="62">
        <v>424027</v>
      </c>
      <c r="F184" s="52">
        <v>624525</v>
      </c>
      <c r="G184" s="52">
        <v>636731</v>
      </c>
      <c r="H184" s="52">
        <f t="shared" si="14"/>
        <v>150.16284340383984</v>
      </c>
      <c r="I184" s="52">
        <f t="shared" si="15"/>
        <v>101.95444537848766</v>
      </c>
      <c r="Z184" s="7"/>
      <c r="AA184" s="268"/>
      <c r="AB184" s="268"/>
      <c r="AC184" s="268"/>
      <c r="AD184" s="13"/>
      <c r="AE184" s="13"/>
      <c r="AF184" s="13"/>
      <c r="AG184" s="13"/>
      <c r="AH184" s="13"/>
      <c r="AI184" s="13"/>
      <c r="AJ184" s="13"/>
    </row>
    <row r="185" spans="1:36" ht="12.75">
      <c r="A185" s="40">
        <v>330</v>
      </c>
      <c r="B185" s="237" t="s">
        <v>15</v>
      </c>
      <c r="C185" s="237"/>
      <c r="D185" s="237"/>
      <c r="E185" s="62">
        <v>931337</v>
      </c>
      <c r="F185" s="52">
        <v>1450763</v>
      </c>
      <c r="G185" s="52">
        <v>1121714</v>
      </c>
      <c r="H185" s="52">
        <f t="shared" si="14"/>
        <v>120.44125810528305</v>
      </c>
      <c r="I185" s="52">
        <f t="shared" si="15"/>
        <v>77.31890046823638</v>
      </c>
      <c r="Z185" s="7"/>
      <c r="AA185" s="268"/>
      <c r="AB185" s="268"/>
      <c r="AC185" s="268"/>
      <c r="AD185" s="13"/>
      <c r="AE185" s="13"/>
      <c r="AF185" s="13"/>
      <c r="AG185" s="13"/>
      <c r="AH185" s="13"/>
      <c r="AI185" s="13"/>
      <c r="AJ185" s="13"/>
    </row>
    <row r="186" spans="1:36" ht="12.75">
      <c r="A186" s="40">
        <v>331</v>
      </c>
      <c r="B186" s="237" t="s">
        <v>33</v>
      </c>
      <c r="C186" s="237"/>
      <c r="D186" s="237"/>
      <c r="E186" s="62">
        <v>84478</v>
      </c>
      <c r="F186" s="52">
        <v>116133</v>
      </c>
      <c r="G186" s="52">
        <v>90253</v>
      </c>
      <c r="H186" s="52">
        <f t="shared" si="14"/>
        <v>106.836099339473</v>
      </c>
      <c r="I186" s="52">
        <f t="shared" si="15"/>
        <v>77.7152058415782</v>
      </c>
      <c r="Z186" s="7"/>
      <c r="AA186" s="268"/>
      <c r="AB186" s="268"/>
      <c r="AC186" s="268"/>
      <c r="AD186" s="13"/>
      <c r="AE186" s="13"/>
      <c r="AF186" s="13"/>
      <c r="AG186" s="13"/>
      <c r="AH186" s="13"/>
      <c r="AI186" s="13"/>
      <c r="AJ186" s="13"/>
    </row>
    <row r="187" spans="1:36" ht="12.75">
      <c r="A187" s="40">
        <v>332</v>
      </c>
      <c r="B187" s="237" t="s">
        <v>16</v>
      </c>
      <c r="C187" s="237"/>
      <c r="D187" s="237"/>
      <c r="E187" s="62">
        <v>60427</v>
      </c>
      <c r="F187" s="52">
        <v>66500</v>
      </c>
      <c r="G187" s="52">
        <v>154257</v>
      </c>
      <c r="H187" s="52">
        <f t="shared" si="14"/>
        <v>255.27826964767405</v>
      </c>
      <c r="I187" s="52">
        <f t="shared" si="15"/>
        <v>231.96541353383458</v>
      </c>
      <c r="Z187" s="7"/>
      <c r="AA187" s="268"/>
      <c r="AB187" s="268"/>
      <c r="AC187" s="268"/>
      <c r="AD187" s="13"/>
      <c r="AE187" s="13"/>
      <c r="AF187" s="13"/>
      <c r="AG187" s="13"/>
      <c r="AH187" s="13"/>
      <c r="AI187" s="13"/>
      <c r="AJ187" s="13"/>
    </row>
    <row r="188" spans="1:36" ht="12.75">
      <c r="A188" s="40">
        <v>333</v>
      </c>
      <c r="B188" s="237" t="s">
        <v>17</v>
      </c>
      <c r="C188" s="237"/>
      <c r="D188" s="237"/>
      <c r="E188" s="62">
        <v>15259</v>
      </c>
      <c r="F188" s="52">
        <v>25000</v>
      </c>
      <c r="G188" s="52">
        <v>18237</v>
      </c>
      <c r="H188" s="52">
        <f t="shared" si="14"/>
        <v>119.5163510059637</v>
      </c>
      <c r="I188" s="52">
        <f t="shared" si="15"/>
        <v>72.94800000000001</v>
      </c>
      <c r="Z188" s="77"/>
      <c r="AA188" s="274"/>
      <c r="AB188" s="274"/>
      <c r="AC188" s="274"/>
      <c r="AD188" s="78"/>
      <c r="AE188" s="78"/>
      <c r="AF188" s="78"/>
      <c r="AG188" s="78"/>
      <c r="AH188" s="78"/>
      <c r="AI188" s="78"/>
      <c r="AJ188" s="78"/>
    </row>
    <row r="189" spans="1:36" ht="12.75">
      <c r="A189" s="73"/>
      <c r="B189" s="74"/>
      <c r="C189" s="74"/>
      <c r="D189" s="74"/>
      <c r="E189" s="81"/>
      <c r="F189" s="71"/>
      <c r="G189" s="71"/>
      <c r="H189" s="71"/>
      <c r="I189" s="71"/>
      <c r="Z189" s="82"/>
      <c r="AA189" s="83"/>
      <c r="AB189" s="83"/>
      <c r="AC189" s="83"/>
      <c r="AD189" s="33"/>
      <c r="AE189" s="33"/>
      <c r="AF189" s="33"/>
      <c r="AG189" s="33"/>
      <c r="AH189" s="33"/>
      <c r="AI189" s="33"/>
      <c r="AJ189" s="33"/>
    </row>
    <row r="190" spans="1:36" ht="12.75">
      <c r="A190" s="73"/>
      <c r="B190" s="74"/>
      <c r="C190" s="74"/>
      <c r="D190" s="74"/>
      <c r="E190" s="81"/>
      <c r="F190" s="71"/>
      <c r="G190" s="71"/>
      <c r="H190" s="71"/>
      <c r="I190" s="71"/>
      <c r="Z190" s="82"/>
      <c r="AA190" s="83"/>
      <c r="AB190" s="83"/>
      <c r="AC190" s="83"/>
      <c r="AD190" s="33"/>
      <c r="AE190" s="33"/>
      <c r="AF190" s="33"/>
      <c r="AG190" s="33"/>
      <c r="AH190" s="33"/>
      <c r="AI190" s="33"/>
      <c r="AJ190" s="33"/>
    </row>
    <row r="191" spans="1:58" s="22" customFormat="1" ht="12.75">
      <c r="A191" s="73"/>
      <c r="B191" s="74"/>
      <c r="C191" s="74"/>
      <c r="D191" s="74"/>
      <c r="E191" s="81"/>
      <c r="F191" s="71"/>
      <c r="G191" s="71"/>
      <c r="H191" s="71"/>
      <c r="I191" s="88" t="s">
        <v>72</v>
      </c>
      <c r="Z191" s="82"/>
      <c r="AA191" s="83"/>
      <c r="AB191" s="83"/>
      <c r="AC191" s="83"/>
      <c r="AD191" s="33"/>
      <c r="AE191" s="33"/>
      <c r="AF191" s="33"/>
      <c r="AG191" s="33"/>
      <c r="AH191" s="33"/>
      <c r="AI191" s="33"/>
      <c r="AJ191" s="33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36" ht="12.75">
      <c r="A192" s="40">
        <v>334</v>
      </c>
      <c r="B192" s="237" t="s">
        <v>18</v>
      </c>
      <c r="C192" s="237"/>
      <c r="D192" s="237"/>
      <c r="E192" s="62">
        <v>1704</v>
      </c>
      <c r="F192" s="52">
        <v>10692</v>
      </c>
      <c r="G192" s="52">
        <v>2745</v>
      </c>
      <c r="H192" s="52">
        <f t="shared" si="14"/>
        <v>161.09154929577466</v>
      </c>
      <c r="I192" s="52">
        <f t="shared" si="15"/>
        <v>25.673400673400675</v>
      </c>
      <c r="Z192" s="79"/>
      <c r="AA192" s="270"/>
      <c r="AB192" s="270"/>
      <c r="AC192" s="270"/>
      <c r="AD192" s="80"/>
      <c r="AE192" s="80"/>
      <c r="AF192" s="80"/>
      <c r="AG192" s="80"/>
      <c r="AH192" s="80"/>
      <c r="AI192" s="80"/>
      <c r="AJ192" s="80"/>
    </row>
    <row r="193" spans="1:36" ht="12.75">
      <c r="A193" s="40">
        <v>335</v>
      </c>
      <c r="B193" s="240" t="s">
        <v>79</v>
      </c>
      <c r="C193" s="241"/>
      <c r="D193" s="242"/>
      <c r="E193" s="62">
        <v>0</v>
      </c>
      <c r="F193" s="52">
        <v>0</v>
      </c>
      <c r="G193" s="52">
        <v>8222</v>
      </c>
      <c r="H193" s="52">
        <v>0</v>
      </c>
      <c r="I193" s="52">
        <v>0</v>
      </c>
      <c r="Z193" s="7"/>
      <c r="AA193" s="11"/>
      <c r="AB193" s="11"/>
      <c r="AC193" s="11"/>
      <c r="AD193" s="13"/>
      <c r="AE193" s="13"/>
      <c r="AF193" s="13"/>
      <c r="AG193" s="13"/>
      <c r="AH193" s="13"/>
      <c r="AI193" s="13"/>
      <c r="AJ193" s="13"/>
    </row>
    <row r="194" spans="1:36" ht="12.75">
      <c r="A194" s="40">
        <v>336</v>
      </c>
      <c r="B194" s="237" t="s">
        <v>19</v>
      </c>
      <c r="C194" s="237"/>
      <c r="D194" s="237"/>
      <c r="E194" s="62">
        <v>65262</v>
      </c>
      <c r="F194" s="52">
        <v>44900</v>
      </c>
      <c r="G194" s="52">
        <v>38237</v>
      </c>
      <c r="H194" s="52">
        <f t="shared" si="14"/>
        <v>58.58999111274555</v>
      </c>
      <c r="I194" s="52">
        <f t="shared" si="15"/>
        <v>85.16035634743875</v>
      </c>
      <c r="Z194" s="7"/>
      <c r="AA194" s="268"/>
      <c r="AB194" s="268"/>
      <c r="AC194" s="268"/>
      <c r="AD194" s="13"/>
      <c r="AE194" s="13"/>
      <c r="AF194" s="13"/>
      <c r="AG194" s="13"/>
      <c r="AH194" s="13"/>
      <c r="AI194" s="13"/>
      <c r="AJ194" s="13"/>
    </row>
    <row r="195" spans="1:36" ht="12.75">
      <c r="A195" s="40">
        <v>339</v>
      </c>
      <c r="B195" s="237" t="s">
        <v>20</v>
      </c>
      <c r="C195" s="237"/>
      <c r="D195" s="237"/>
      <c r="E195" s="62">
        <v>24251</v>
      </c>
      <c r="F195" s="52">
        <v>33025</v>
      </c>
      <c r="G195" s="52">
        <v>33963</v>
      </c>
      <c r="H195" s="52">
        <f t="shared" si="14"/>
        <v>140.0478330790483</v>
      </c>
      <c r="I195" s="52">
        <f t="shared" si="15"/>
        <v>102.84027252081755</v>
      </c>
      <c r="Z195" s="7"/>
      <c r="AA195" s="268"/>
      <c r="AB195" s="268"/>
      <c r="AC195" s="268"/>
      <c r="AD195" s="13"/>
      <c r="AE195" s="13"/>
      <c r="AF195" s="13"/>
      <c r="AG195" s="13"/>
      <c r="AH195" s="13"/>
      <c r="AI195" s="13"/>
      <c r="AJ195" s="13"/>
    </row>
    <row r="196" spans="1:36" ht="12.75">
      <c r="A196" s="40">
        <v>340</v>
      </c>
      <c r="B196" s="237" t="s">
        <v>34</v>
      </c>
      <c r="C196" s="237"/>
      <c r="D196" s="237"/>
      <c r="E196" s="62">
        <v>8244</v>
      </c>
      <c r="F196" s="52">
        <v>11500</v>
      </c>
      <c r="G196" s="52">
        <v>9580</v>
      </c>
      <c r="H196" s="52">
        <f t="shared" si="14"/>
        <v>116.20572537603104</v>
      </c>
      <c r="I196" s="52">
        <f t="shared" si="15"/>
        <v>83.30434782608695</v>
      </c>
      <c r="Z196" s="7"/>
      <c r="AA196" s="268"/>
      <c r="AB196" s="268"/>
      <c r="AC196" s="268"/>
      <c r="AD196" s="13"/>
      <c r="AE196" s="13"/>
      <c r="AF196" s="13"/>
      <c r="AG196" s="13"/>
      <c r="AH196" s="13"/>
      <c r="AI196" s="13"/>
      <c r="AJ196" s="13"/>
    </row>
    <row r="197" spans="1:36" ht="12.75">
      <c r="A197" s="40">
        <v>341</v>
      </c>
      <c r="B197" s="237" t="s">
        <v>35</v>
      </c>
      <c r="C197" s="237"/>
      <c r="D197" s="237"/>
      <c r="E197" s="62">
        <v>10925</v>
      </c>
      <c r="F197" s="52">
        <v>14850</v>
      </c>
      <c r="G197" s="52">
        <v>12477</v>
      </c>
      <c r="H197" s="52">
        <f t="shared" si="14"/>
        <v>114.20594965675058</v>
      </c>
      <c r="I197" s="52">
        <f t="shared" si="15"/>
        <v>84.02020202020202</v>
      </c>
      <c r="Z197" s="7"/>
      <c r="AA197" s="268"/>
      <c r="AB197" s="268"/>
      <c r="AC197" s="268"/>
      <c r="AD197" s="13"/>
      <c r="AE197" s="13"/>
      <c r="AF197" s="13"/>
      <c r="AG197" s="13"/>
      <c r="AH197" s="13"/>
      <c r="AI197" s="13"/>
      <c r="AJ197" s="13"/>
    </row>
    <row r="198" spans="1:36" ht="12.75">
      <c r="A198" s="40">
        <v>342</v>
      </c>
      <c r="B198" s="237" t="s">
        <v>21</v>
      </c>
      <c r="C198" s="237"/>
      <c r="D198" s="237"/>
      <c r="E198" s="62">
        <v>47232</v>
      </c>
      <c r="F198" s="52">
        <v>18000</v>
      </c>
      <c r="G198" s="52">
        <v>17449</v>
      </c>
      <c r="H198" s="52">
        <f t="shared" si="14"/>
        <v>36.94317411924119</v>
      </c>
      <c r="I198" s="52">
        <f t="shared" si="15"/>
        <v>96.93888888888888</v>
      </c>
      <c r="Z198" s="7"/>
      <c r="AA198" s="268"/>
      <c r="AB198" s="268"/>
      <c r="AC198" s="268"/>
      <c r="AD198" s="13"/>
      <c r="AE198" s="13"/>
      <c r="AF198" s="13"/>
      <c r="AG198" s="13"/>
      <c r="AH198" s="13"/>
      <c r="AI198" s="13"/>
      <c r="AJ198" s="13"/>
    </row>
    <row r="199" spans="1:36" ht="12.75">
      <c r="A199" s="40">
        <v>343</v>
      </c>
      <c r="B199" s="237" t="s">
        <v>36</v>
      </c>
      <c r="C199" s="237"/>
      <c r="D199" s="237"/>
      <c r="E199" s="62">
        <v>23038</v>
      </c>
      <c r="F199" s="52">
        <v>32400</v>
      </c>
      <c r="G199" s="52">
        <v>33901</v>
      </c>
      <c r="H199" s="52">
        <f t="shared" si="14"/>
        <v>147.15253060161473</v>
      </c>
      <c r="I199" s="52">
        <f t="shared" si="15"/>
        <v>104.63271604938271</v>
      </c>
      <c r="Z199" s="7"/>
      <c r="AA199" s="268"/>
      <c r="AB199" s="268"/>
      <c r="AC199" s="268"/>
      <c r="AD199" s="13"/>
      <c r="AE199" s="13"/>
      <c r="AF199" s="13"/>
      <c r="AG199" s="13"/>
      <c r="AH199" s="13"/>
      <c r="AI199" s="13"/>
      <c r="AJ199" s="13"/>
    </row>
    <row r="200" spans="1:36" ht="12.75">
      <c r="A200" s="40">
        <v>344</v>
      </c>
      <c r="B200" s="237" t="s">
        <v>22</v>
      </c>
      <c r="C200" s="237"/>
      <c r="D200" s="237"/>
      <c r="E200" s="62">
        <v>4486</v>
      </c>
      <c r="F200" s="52">
        <v>3500</v>
      </c>
      <c r="G200" s="52">
        <v>4891</v>
      </c>
      <c r="H200" s="52">
        <f t="shared" si="14"/>
        <v>109.02808738296923</v>
      </c>
      <c r="I200" s="52">
        <f t="shared" si="15"/>
        <v>139.74285714285713</v>
      </c>
      <c r="Z200" s="7"/>
      <c r="AA200" s="268"/>
      <c r="AB200" s="268"/>
      <c r="AC200" s="268"/>
      <c r="AD200" s="13"/>
      <c r="AE200" s="13"/>
      <c r="AF200" s="13"/>
      <c r="AG200" s="13"/>
      <c r="AH200" s="13"/>
      <c r="AI200" s="13"/>
      <c r="AJ200" s="13"/>
    </row>
    <row r="201" spans="1:36" ht="12.75">
      <c r="A201" s="40">
        <v>345</v>
      </c>
      <c r="B201" s="237" t="s">
        <v>23</v>
      </c>
      <c r="C201" s="237"/>
      <c r="D201" s="237"/>
      <c r="E201" s="62">
        <v>11410</v>
      </c>
      <c r="F201" s="52">
        <v>10000</v>
      </c>
      <c r="G201" s="52">
        <v>17182</v>
      </c>
      <c r="H201" s="52">
        <f t="shared" si="14"/>
        <v>150.5872042068361</v>
      </c>
      <c r="I201" s="52">
        <f t="shared" si="15"/>
        <v>171.82</v>
      </c>
      <c r="Z201" s="7"/>
      <c r="AA201" s="268"/>
      <c r="AB201" s="268"/>
      <c r="AC201" s="268"/>
      <c r="AD201" s="13"/>
      <c r="AE201" s="13"/>
      <c r="AF201" s="13"/>
      <c r="AG201" s="13"/>
      <c r="AH201" s="13"/>
      <c r="AI201" s="13"/>
      <c r="AJ201" s="13"/>
    </row>
    <row r="202" spans="1:36" ht="12.75">
      <c r="A202" s="40">
        <v>346</v>
      </c>
      <c r="B202" s="237" t="s">
        <v>24</v>
      </c>
      <c r="C202" s="237"/>
      <c r="D202" s="237"/>
      <c r="E202" s="62">
        <v>9775</v>
      </c>
      <c r="F202" s="52">
        <v>17360</v>
      </c>
      <c r="G202" s="52">
        <v>7244</v>
      </c>
      <c r="H202" s="52">
        <f t="shared" si="14"/>
        <v>74.1074168797954</v>
      </c>
      <c r="I202" s="52">
        <f t="shared" si="15"/>
        <v>41.72811059907834</v>
      </c>
      <c r="Z202" s="7"/>
      <c r="AA202" s="268"/>
      <c r="AB202" s="268"/>
      <c r="AC202" s="268"/>
      <c r="AD202" s="13"/>
      <c r="AE202" s="13"/>
      <c r="AF202" s="13"/>
      <c r="AG202" s="13"/>
      <c r="AH202" s="13"/>
      <c r="AI202" s="13"/>
      <c r="AJ202" s="13"/>
    </row>
    <row r="203" spans="1:36" ht="12.75">
      <c r="A203" s="40">
        <v>347</v>
      </c>
      <c r="B203" s="237" t="s">
        <v>25</v>
      </c>
      <c r="C203" s="237"/>
      <c r="D203" s="237"/>
      <c r="E203" s="62">
        <v>4996</v>
      </c>
      <c r="F203" s="52">
        <v>7000</v>
      </c>
      <c r="G203" s="52">
        <v>5396</v>
      </c>
      <c r="H203" s="52">
        <f t="shared" si="14"/>
        <v>108.00640512409927</v>
      </c>
      <c r="I203" s="52">
        <f t="shared" si="15"/>
        <v>77.08571428571429</v>
      </c>
      <c r="Z203" s="7"/>
      <c r="AA203" s="268"/>
      <c r="AB203" s="268"/>
      <c r="AC203" s="268"/>
      <c r="AD203" s="13"/>
      <c r="AE203" s="13"/>
      <c r="AF203" s="13"/>
      <c r="AG203" s="13"/>
      <c r="AH203" s="13"/>
      <c r="AI203" s="13"/>
      <c r="AJ203" s="13"/>
    </row>
    <row r="204" spans="1:36" ht="12.75">
      <c r="A204" s="40">
        <v>348</v>
      </c>
      <c r="B204" s="237" t="s">
        <v>26</v>
      </c>
      <c r="C204" s="237"/>
      <c r="D204" s="237"/>
      <c r="E204" s="62">
        <v>10007</v>
      </c>
      <c r="F204" s="52">
        <v>14820</v>
      </c>
      <c r="G204" s="52">
        <v>16158</v>
      </c>
      <c r="H204" s="52">
        <f t="shared" si="14"/>
        <v>161.46697311881684</v>
      </c>
      <c r="I204" s="52">
        <f t="shared" si="15"/>
        <v>109.02834008097166</v>
      </c>
      <c r="Z204" s="7"/>
      <c r="AA204" s="268"/>
      <c r="AB204" s="268"/>
      <c r="AC204" s="268"/>
      <c r="AD204" s="13"/>
      <c r="AE204" s="13"/>
      <c r="AF204" s="13"/>
      <c r="AG204" s="13"/>
      <c r="AH204" s="13"/>
      <c r="AI204" s="13"/>
      <c r="AJ204" s="13"/>
    </row>
    <row r="205" spans="1:36" ht="12.75">
      <c r="A205" s="40">
        <v>349</v>
      </c>
      <c r="B205" s="237" t="s">
        <v>27</v>
      </c>
      <c r="C205" s="237"/>
      <c r="D205" s="237"/>
      <c r="E205" s="62">
        <v>8947</v>
      </c>
      <c r="F205" s="52">
        <v>10775</v>
      </c>
      <c r="G205" s="52">
        <v>6673</v>
      </c>
      <c r="H205" s="52">
        <f t="shared" si="14"/>
        <v>74.58365932714877</v>
      </c>
      <c r="I205" s="52">
        <f t="shared" si="15"/>
        <v>61.930394431554525</v>
      </c>
      <c r="Z205" s="7"/>
      <c r="AA205" s="268"/>
      <c r="AB205" s="268"/>
      <c r="AC205" s="268"/>
      <c r="AD205" s="13"/>
      <c r="AE205" s="13"/>
      <c r="AF205" s="13"/>
      <c r="AG205" s="13"/>
      <c r="AH205" s="13"/>
      <c r="AI205" s="13"/>
      <c r="AJ205" s="13"/>
    </row>
    <row r="206" spans="1:36" ht="12.75">
      <c r="A206" s="40">
        <v>3660</v>
      </c>
      <c r="B206" s="237" t="s">
        <v>28</v>
      </c>
      <c r="C206" s="237"/>
      <c r="D206" s="237"/>
      <c r="E206" s="62">
        <v>878526</v>
      </c>
      <c r="F206" s="52">
        <v>1050255</v>
      </c>
      <c r="G206" s="52">
        <v>980260</v>
      </c>
      <c r="H206" s="52">
        <f t="shared" si="14"/>
        <v>111.58007844958486</v>
      </c>
      <c r="I206" s="52">
        <f t="shared" si="15"/>
        <v>93.33542806270859</v>
      </c>
      <c r="Z206" s="7"/>
      <c r="AA206" s="268"/>
      <c r="AB206" s="268"/>
      <c r="AC206" s="268"/>
      <c r="AD206" s="13"/>
      <c r="AE206" s="13"/>
      <c r="AF206" s="13"/>
      <c r="AG206" s="13"/>
      <c r="AH206" s="13"/>
      <c r="AI206" s="13"/>
      <c r="AJ206" s="13"/>
    </row>
    <row r="207" spans="1:36" ht="12.75">
      <c r="A207" s="40">
        <v>3661</v>
      </c>
      <c r="B207" s="237" t="s">
        <v>29</v>
      </c>
      <c r="C207" s="237"/>
      <c r="D207" s="237"/>
      <c r="E207" s="62">
        <v>175705</v>
      </c>
      <c r="F207" s="52">
        <v>210051</v>
      </c>
      <c r="G207" s="52">
        <v>196052</v>
      </c>
      <c r="H207" s="52">
        <f t="shared" si="14"/>
        <v>111.58020545801202</v>
      </c>
      <c r="I207" s="52">
        <f t="shared" si="15"/>
        <v>93.33542806270859</v>
      </c>
      <c r="Z207" s="7"/>
      <c r="AA207" s="275"/>
      <c r="AB207" s="275"/>
      <c r="AC207" s="275"/>
      <c r="AD207" s="13"/>
      <c r="AE207" s="13"/>
      <c r="AF207" s="13"/>
      <c r="AG207" s="13"/>
      <c r="AH207" s="13"/>
      <c r="AI207" s="13"/>
      <c r="AJ207" s="13"/>
    </row>
    <row r="208" spans="1:36" ht="12.75">
      <c r="A208" s="244" t="s">
        <v>56</v>
      </c>
      <c r="B208" s="245"/>
      <c r="C208" s="245"/>
      <c r="D208" s="246"/>
      <c r="E208" s="63">
        <f>SUM(E178:E207)</f>
        <v>6618562</v>
      </c>
      <c r="F208" s="53">
        <f>SUM(F178:F207)</f>
        <v>8137982</v>
      </c>
      <c r="G208" s="53">
        <f>SUM(G178:G207)</f>
        <v>7440289</v>
      </c>
      <c r="H208" s="53">
        <f t="shared" si="14"/>
        <v>112.41549146174049</v>
      </c>
      <c r="I208" s="53">
        <f t="shared" si="15"/>
        <v>91.42670750561994</v>
      </c>
      <c r="Z208" s="7"/>
      <c r="AA208" s="275"/>
      <c r="AB208" s="275"/>
      <c r="AC208" s="275"/>
      <c r="AD208" s="13"/>
      <c r="AE208" s="13"/>
      <c r="AF208" s="13"/>
      <c r="AG208" s="13"/>
      <c r="AH208" s="13"/>
      <c r="AI208" s="13"/>
      <c r="AJ208" s="13"/>
    </row>
    <row r="209" spans="1:36" ht="12.75">
      <c r="A209" s="40">
        <v>120</v>
      </c>
      <c r="B209" s="241" t="s">
        <v>57</v>
      </c>
      <c r="C209" s="241"/>
      <c r="D209" s="242"/>
      <c r="E209" s="62">
        <v>52163</v>
      </c>
      <c r="F209" s="52">
        <v>0</v>
      </c>
      <c r="G209" s="52">
        <v>-832</v>
      </c>
      <c r="H209" s="52">
        <v>0</v>
      </c>
      <c r="I209" s="52">
        <v>0</v>
      </c>
      <c r="Z209" s="7"/>
      <c r="AA209" s="240"/>
      <c r="AB209" s="241"/>
      <c r="AC209" s="242"/>
      <c r="AD209" s="13"/>
      <c r="AE209" s="13"/>
      <c r="AF209" s="13"/>
      <c r="AG209" s="13"/>
      <c r="AH209" s="13"/>
      <c r="AI209" s="13"/>
      <c r="AJ209" s="13"/>
    </row>
    <row r="210" spans="1:32" ht="12.75">
      <c r="A210" s="40">
        <v>652</v>
      </c>
      <c r="B210" s="241" t="s">
        <v>58</v>
      </c>
      <c r="C210" s="241"/>
      <c r="D210" s="242"/>
      <c r="E210" s="62">
        <v>1034</v>
      </c>
      <c r="F210" s="52">
        <v>0</v>
      </c>
      <c r="G210" s="52">
        <v>0</v>
      </c>
      <c r="H210" s="52">
        <f t="shared" si="14"/>
        <v>0</v>
      </c>
      <c r="I210" s="52">
        <v>0</v>
      </c>
      <c r="Z210" s="14"/>
      <c r="AA210" s="14"/>
      <c r="AB210" s="14"/>
      <c r="AC210" s="14"/>
      <c r="AD210" s="14"/>
      <c r="AE210" s="13"/>
      <c r="AF210" s="13"/>
    </row>
    <row r="211" spans="1:32" ht="12.75">
      <c r="A211" s="40">
        <v>664</v>
      </c>
      <c r="B211" s="247" t="s">
        <v>37</v>
      </c>
      <c r="C211" s="247"/>
      <c r="D211" s="247"/>
      <c r="E211" s="62">
        <v>51324</v>
      </c>
      <c r="F211" s="52">
        <v>27500</v>
      </c>
      <c r="G211" s="52">
        <v>29517</v>
      </c>
      <c r="H211" s="52">
        <f t="shared" si="14"/>
        <v>57.51110591536124</v>
      </c>
      <c r="I211" s="52">
        <f t="shared" si="15"/>
        <v>107.33454545454546</v>
      </c>
      <c r="Z211" s="14"/>
      <c r="AA211" s="14"/>
      <c r="AB211" s="14"/>
      <c r="AC211" s="14"/>
      <c r="AD211" s="14"/>
      <c r="AE211" s="13"/>
      <c r="AF211" s="13"/>
    </row>
    <row r="212" spans="1:32" ht="12.75">
      <c r="A212" s="40">
        <v>679</v>
      </c>
      <c r="B212" s="240" t="s">
        <v>59</v>
      </c>
      <c r="C212" s="241"/>
      <c r="D212" s="242"/>
      <c r="E212" s="62">
        <v>6621</v>
      </c>
      <c r="F212" s="52">
        <v>0</v>
      </c>
      <c r="G212" s="52">
        <v>764</v>
      </c>
      <c r="H212" s="52">
        <f t="shared" si="14"/>
        <v>11.539042440718925</v>
      </c>
      <c r="I212" s="52">
        <v>0</v>
      </c>
      <c r="Z212" s="13"/>
      <c r="AA212" s="13"/>
      <c r="AB212" s="13"/>
      <c r="AC212" s="13"/>
      <c r="AD212" s="13"/>
      <c r="AE212" s="14"/>
      <c r="AF212" s="14"/>
    </row>
    <row r="213" spans="1:32" ht="12.75">
      <c r="A213" s="40">
        <v>681</v>
      </c>
      <c r="B213" s="240" t="s">
        <v>80</v>
      </c>
      <c r="C213" s="241"/>
      <c r="D213" s="242"/>
      <c r="E213" s="62">
        <v>0</v>
      </c>
      <c r="F213" s="52">
        <v>0</v>
      </c>
      <c r="G213" s="52">
        <v>687</v>
      </c>
      <c r="H213" s="52">
        <v>0</v>
      </c>
      <c r="I213" s="52">
        <v>0</v>
      </c>
      <c r="Z213" s="13"/>
      <c r="AA213" s="13"/>
      <c r="AB213" s="13"/>
      <c r="AC213" s="13"/>
      <c r="AD213" s="13"/>
      <c r="AE213" s="14"/>
      <c r="AF213" s="14"/>
    </row>
    <row r="214" spans="1:32" ht="12.75">
      <c r="A214" s="40">
        <v>683</v>
      </c>
      <c r="B214" s="240" t="s">
        <v>60</v>
      </c>
      <c r="C214" s="241"/>
      <c r="D214" s="242"/>
      <c r="E214" s="62">
        <v>10907</v>
      </c>
      <c r="F214" s="52">
        <v>0</v>
      </c>
      <c r="G214" s="52">
        <v>13092</v>
      </c>
      <c r="H214" s="52">
        <f t="shared" si="14"/>
        <v>120.03300632621252</v>
      </c>
      <c r="I214" s="52">
        <v>0</v>
      </c>
      <c r="Z214" s="14"/>
      <c r="AA214" s="14"/>
      <c r="AB214" s="14"/>
      <c r="AC214" s="14"/>
      <c r="AD214" s="14"/>
      <c r="AE214" s="14"/>
      <c r="AF214" s="14"/>
    </row>
    <row r="215" spans="1:32" ht="12.75">
      <c r="A215" s="40">
        <v>684</v>
      </c>
      <c r="B215" s="247" t="s">
        <v>38</v>
      </c>
      <c r="C215" s="247"/>
      <c r="D215" s="247"/>
      <c r="E215" s="62">
        <v>1</v>
      </c>
      <c r="F215" s="52">
        <v>165000</v>
      </c>
      <c r="G215" s="52">
        <v>0</v>
      </c>
      <c r="H215" s="52">
        <f t="shared" si="14"/>
        <v>0</v>
      </c>
      <c r="I215" s="52">
        <f t="shared" si="15"/>
        <v>0</v>
      </c>
      <c r="AE215" s="13"/>
      <c r="AF215" s="13"/>
    </row>
    <row r="216" spans="1:32" ht="12.75">
      <c r="A216" s="40">
        <v>688</v>
      </c>
      <c r="B216" s="240" t="s">
        <v>61</v>
      </c>
      <c r="C216" s="241"/>
      <c r="D216" s="242"/>
      <c r="E216" s="62">
        <v>20675</v>
      </c>
      <c r="F216" s="52">
        <v>15000</v>
      </c>
      <c r="G216" s="52">
        <v>5429</v>
      </c>
      <c r="H216" s="52">
        <f t="shared" si="14"/>
        <v>26.258766626360337</v>
      </c>
      <c r="I216" s="52">
        <f>G216/F216*100</f>
        <v>36.193333333333335</v>
      </c>
      <c r="AE216" s="14"/>
      <c r="AF216" s="14"/>
    </row>
    <row r="217" spans="1:9" ht="12.75">
      <c r="A217" s="40">
        <v>689</v>
      </c>
      <c r="B217" s="240" t="s">
        <v>39</v>
      </c>
      <c r="C217" s="241"/>
      <c r="D217" s="242"/>
      <c r="E217" s="62">
        <v>19151</v>
      </c>
      <c r="F217" s="52">
        <v>0</v>
      </c>
      <c r="G217" s="52">
        <v>0</v>
      </c>
      <c r="H217" s="52">
        <f t="shared" si="14"/>
        <v>0</v>
      </c>
      <c r="I217" s="52">
        <v>0</v>
      </c>
    </row>
    <row r="218" spans="1:29" ht="12.75">
      <c r="A218" s="243" t="s">
        <v>40</v>
      </c>
      <c r="B218" s="243"/>
      <c r="C218" s="243"/>
      <c r="D218" s="243"/>
      <c r="E218" s="63">
        <f>SUM(E208:E217)</f>
        <v>6780438</v>
      </c>
      <c r="F218" s="53">
        <f>SUM(F208:F217)</f>
        <v>8345482</v>
      </c>
      <c r="G218" s="53">
        <f>SUM(G208:G217)</f>
        <v>7488946</v>
      </c>
      <c r="H218" s="53">
        <f t="shared" si="14"/>
        <v>110.44929545849398</v>
      </c>
      <c r="I218" s="53">
        <f t="shared" si="15"/>
        <v>89.73653049638115</v>
      </c>
      <c r="Z218" s="243"/>
      <c r="AA218" s="243"/>
      <c r="AB218" s="243"/>
      <c r="AC218" s="243"/>
    </row>
    <row r="219" spans="1:29" ht="12.75">
      <c r="A219" s="239" t="s">
        <v>41</v>
      </c>
      <c r="B219" s="239"/>
      <c r="C219" s="239"/>
      <c r="D219" s="239"/>
      <c r="E219" s="63">
        <f>E176-E218</f>
        <v>63484</v>
      </c>
      <c r="F219" s="53">
        <v>144623</v>
      </c>
      <c r="G219" s="53">
        <f>G176-G218</f>
        <v>574952</v>
      </c>
      <c r="H219" s="53">
        <f t="shared" si="14"/>
        <v>905.6644193812614</v>
      </c>
      <c r="I219" s="53">
        <f t="shared" si="15"/>
        <v>397.55225655670256</v>
      </c>
      <c r="Z219" s="239"/>
      <c r="AA219" s="239"/>
      <c r="AB219" s="239"/>
      <c r="AC219" s="239"/>
    </row>
    <row r="220" spans="1:29" ht="15">
      <c r="A220" s="239" t="s">
        <v>43</v>
      </c>
      <c r="B220" s="239"/>
      <c r="C220" s="239"/>
      <c r="D220" s="239"/>
      <c r="E220" s="63">
        <f>E176-E218</f>
        <v>63484</v>
      </c>
      <c r="F220" s="53">
        <v>144623</v>
      </c>
      <c r="G220" s="53">
        <v>574952</v>
      </c>
      <c r="H220" s="53">
        <f t="shared" si="14"/>
        <v>905.6644193812614</v>
      </c>
      <c r="I220" s="53">
        <f t="shared" si="15"/>
        <v>397.55225655670256</v>
      </c>
      <c r="K220" s="25"/>
      <c r="L220" s="25"/>
      <c r="M220" s="25"/>
      <c r="N220" s="25"/>
      <c r="O220" s="25"/>
      <c r="P220" s="25"/>
      <c r="Q220" s="25"/>
      <c r="R220" s="25"/>
      <c r="S220" s="25"/>
      <c r="Z220" s="239"/>
      <c r="AA220" s="239"/>
      <c r="AB220" s="239"/>
      <c r="AC220" s="239"/>
    </row>
    <row r="221" spans="12:20" ht="12.75">
      <c r="L221" s="3"/>
      <c r="M221" s="3"/>
      <c r="N221" s="3"/>
      <c r="O221" s="3"/>
      <c r="P221" s="3"/>
      <c r="Q221" s="3"/>
      <c r="R221" s="3"/>
      <c r="S221" s="3"/>
      <c r="T221" s="3"/>
    </row>
    <row r="222" spans="12:22" ht="15">
      <c r="L222" s="3"/>
      <c r="M222" s="2"/>
      <c r="N222" s="2"/>
      <c r="O222" s="2"/>
      <c r="P222" s="2"/>
      <c r="Q222" s="2"/>
      <c r="R222" s="2"/>
      <c r="S222" s="2"/>
      <c r="T222" s="2"/>
      <c r="U222" s="25"/>
      <c r="V222" s="25"/>
    </row>
    <row r="223" spans="12:22" ht="12.75">
      <c r="L223" s="3"/>
      <c r="M223" s="2"/>
      <c r="N223" s="2"/>
      <c r="O223" s="2"/>
      <c r="P223" s="2"/>
      <c r="Q223" s="2"/>
      <c r="R223" s="2"/>
      <c r="S223" s="2"/>
      <c r="T223" s="2"/>
      <c r="U223" s="3"/>
      <c r="V223" s="3"/>
    </row>
    <row r="224" spans="36:42" ht="12.75">
      <c r="AJ224" s="251"/>
      <c r="AK224" s="252"/>
      <c r="AL224" s="252"/>
      <c r="AM224" s="252"/>
      <c r="AN224" s="26"/>
      <c r="AO224" s="27"/>
      <c r="AP224" s="27"/>
    </row>
    <row r="225" spans="36:42" ht="12.75">
      <c r="AJ225" s="252"/>
      <c r="AK225" s="252"/>
      <c r="AL225" s="252"/>
      <c r="AM225" s="252"/>
      <c r="AN225" s="1"/>
      <c r="AO225" s="1"/>
      <c r="AP225" s="1"/>
    </row>
    <row r="226" spans="36:39" ht="12.75">
      <c r="AJ226" s="257"/>
      <c r="AK226" s="257"/>
      <c r="AL226" s="257"/>
      <c r="AM226" s="257"/>
    </row>
    <row r="228" spans="36:42" ht="12.75">
      <c r="AJ228" s="7"/>
      <c r="AK228" s="268"/>
      <c r="AL228" s="268"/>
      <c r="AM228" s="268"/>
      <c r="AN228" s="13"/>
      <c r="AO228" s="13"/>
      <c r="AP228" s="13"/>
    </row>
    <row r="229" spans="1:43" ht="12.75">
      <c r="A229" s="258" t="s">
        <v>46</v>
      </c>
      <c r="B229" s="258"/>
      <c r="C229" s="258"/>
      <c r="AN229" s="15"/>
      <c r="AO229" s="15"/>
      <c r="AP229" s="15"/>
      <c r="AQ229" s="13"/>
    </row>
    <row r="230" spans="1:43" ht="12.75">
      <c r="A230" s="258" t="s">
        <v>66</v>
      </c>
      <c r="B230" s="258"/>
      <c r="C230" s="258"/>
      <c r="AJ230" s="250"/>
      <c r="AK230" s="250"/>
      <c r="AL230" s="250"/>
      <c r="AM230" s="250"/>
      <c r="AN230" s="15"/>
      <c r="AO230" s="15"/>
      <c r="AP230" s="15"/>
      <c r="AQ230" s="13"/>
    </row>
    <row r="231" spans="5:43" ht="12.75">
      <c r="E231" s="248" t="s">
        <v>47</v>
      </c>
      <c r="F231" s="248"/>
      <c r="AJ231" s="7"/>
      <c r="AK231" s="268"/>
      <c r="AL231" s="268"/>
      <c r="AM231" s="268"/>
      <c r="AN231" s="13"/>
      <c r="AO231" s="13"/>
      <c r="AP231" s="13"/>
      <c r="AQ231" s="13"/>
    </row>
    <row r="232" spans="4:43" ht="12.75">
      <c r="D232" s="248" t="s">
        <v>48</v>
      </c>
      <c r="E232" s="248"/>
      <c r="F232" s="248"/>
      <c r="G232" s="248"/>
      <c r="AJ232" s="7"/>
      <c r="AK232" s="268"/>
      <c r="AL232" s="268"/>
      <c r="AM232" s="268"/>
      <c r="AN232" s="13"/>
      <c r="AO232" s="13"/>
      <c r="AP232" s="13"/>
      <c r="AQ232" s="13"/>
    </row>
    <row r="233" spans="9:43" ht="12.75">
      <c r="I233" s="43" t="s">
        <v>73</v>
      </c>
      <c r="AJ233" s="7"/>
      <c r="AK233" s="268"/>
      <c r="AL233" s="268"/>
      <c r="AM233" s="268"/>
      <c r="AN233" s="13"/>
      <c r="AO233" s="13"/>
      <c r="AP233" s="13"/>
      <c r="AQ233" s="13"/>
    </row>
    <row r="234" spans="36:43" ht="12.75">
      <c r="AJ234" s="7"/>
      <c r="AK234" s="268"/>
      <c r="AL234" s="268"/>
      <c r="AM234" s="268"/>
      <c r="AN234" s="13"/>
      <c r="AO234" s="13"/>
      <c r="AP234" s="13"/>
      <c r="AQ234" s="13"/>
    </row>
    <row r="235" spans="1:43" ht="12.75">
      <c r="A235" s="251" t="s">
        <v>0</v>
      </c>
      <c r="B235" s="252"/>
      <c r="C235" s="252"/>
      <c r="D235" s="253"/>
      <c r="E235" s="45" t="s">
        <v>49</v>
      </c>
      <c r="F235" s="45" t="s">
        <v>51</v>
      </c>
      <c r="G235" s="46" t="s">
        <v>49</v>
      </c>
      <c r="H235" s="254" t="s">
        <v>54</v>
      </c>
      <c r="I235" s="254"/>
      <c r="AJ235" s="7"/>
      <c r="AK235" s="11"/>
      <c r="AL235" s="11"/>
      <c r="AM235" s="11"/>
      <c r="AN235" s="13"/>
      <c r="AO235" s="13"/>
      <c r="AP235" s="13"/>
      <c r="AQ235" s="14"/>
    </row>
    <row r="236" spans="1:43" ht="12.75">
      <c r="A236" s="252"/>
      <c r="B236" s="252"/>
      <c r="C236" s="252"/>
      <c r="D236" s="253"/>
      <c r="E236" s="47" t="s">
        <v>50</v>
      </c>
      <c r="F236" s="47" t="s">
        <v>52</v>
      </c>
      <c r="G236" s="48" t="s">
        <v>53</v>
      </c>
      <c r="H236" s="49" t="s">
        <v>62</v>
      </c>
      <c r="I236" s="49" t="s">
        <v>63</v>
      </c>
      <c r="AJ236" s="7"/>
      <c r="AK236" s="271"/>
      <c r="AL236" s="272"/>
      <c r="AM236" s="273"/>
      <c r="AN236" s="13"/>
      <c r="AO236" s="13"/>
      <c r="AP236" s="13"/>
      <c r="AQ236" s="15"/>
    </row>
    <row r="237" spans="1:43" ht="12.75">
      <c r="A237" s="42">
        <v>1</v>
      </c>
      <c r="B237" s="255">
        <v>2</v>
      </c>
      <c r="C237" s="255"/>
      <c r="D237" s="256"/>
      <c r="E237" s="47">
        <v>3</v>
      </c>
      <c r="F237" s="47">
        <v>4</v>
      </c>
      <c r="G237" s="47">
        <v>5</v>
      </c>
      <c r="H237" s="50">
        <v>6</v>
      </c>
      <c r="I237" s="50">
        <v>7</v>
      </c>
      <c r="AJ237" s="7"/>
      <c r="AK237" s="268"/>
      <c r="AL237" s="268"/>
      <c r="AM237" s="268"/>
      <c r="AN237" s="13"/>
      <c r="AO237" s="13"/>
      <c r="AP237" s="13"/>
      <c r="AQ237" s="15"/>
    </row>
    <row r="238" spans="1:43" ht="12.75">
      <c r="A238" s="257" t="s">
        <v>5</v>
      </c>
      <c r="B238" s="257"/>
      <c r="C238" s="257"/>
      <c r="D238" s="257"/>
      <c r="E238" s="51"/>
      <c r="F238" s="51"/>
      <c r="G238" s="51"/>
      <c r="H238" s="51"/>
      <c r="I238" s="51"/>
      <c r="AJ238" s="7"/>
      <c r="AK238" s="268"/>
      <c r="AL238" s="268"/>
      <c r="AM238" s="268"/>
      <c r="AN238" s="13"/>
      <c r="AO238" s="13"/>
      <c r="AP238" s="13"/>
      <c r="AQ238" s="13"/>
    </row>
    <row r="239" spans="1:43" ht="12.75">
      <c r="A239" s="40">
        <v>600</v>
      </c>
      <c r="B239" s="237" t="s">
        <v>1</v>
      </c>
      <c r="C239" s="237"/>
      <c r="D239" s="237"/>
      <c r="E239" s="62">
        <v>600628</v>
      </c>
      <c r="F239" s="58">
        <f>L239/2</f>
        <v>741505.5</v>
      </c>
      <c r="G239" s="52">
        <v>616442</v>
      </c>
      <c r="H239" s="52">
        <f>G239/E239*100</f>
        <v>102.63291088660536</v>
      </c>
      <c r="I239" s="52">
        <f>G239/F239*100</f>
        <v>83.13384054467566</v>
      </c>
      <c r="L239" s="13">
        <v>1483011</v>
      </c>
      <c r="AJ239" s="7"/>
      <c r="AK239" s="268"/>
      <c r="AL239" s="268"/>
      <c r="AM239" s="268"/>
      <c r="AN239" s="13"/>
      <c r="AO239" s="13"/>
      <c r="AP239" s="13"/>
      <c r="AQ239" s="13"/>
    </row>
    <row r="240" spans="1:43" ht="12.75">
      <c r="A240" s="40">
        <v>619</v>
      </c>
      <c r="B240" s="240" t="s">
        <v>78</v>
      </c>
      <c r="C240" s="241"/>
      <c r="D240" s="242"/>
      <c r="E240" s="62">
        <v>0</v>
      </c>
      <c r="F240" s="58">
        <v>0</v>
      </c>
      <c r="G240" s="52">
        <v>9</v>
      </c>
      <c r="H240" s="52">
        <v>0</v>
      </c>
      <c r="I240" s="52">
        <v>0</v>
      </c>
      <c r="L240" s="13"/>
      <c r="AJ240" s="7"/>
      <c r="AK240" s="11"/>
      <c r="AL240" s="11"/>
      <c r="AM240" s="11"/>
      <c r="AN240" s="13"/>
      <c r="AO240" s="13"/>
      <c r="AP240" s="13"/>
      <c r="AQ240" s="13"/>
    </row>
    <row r="241" spans="1:43" ht="12.75">
      <c r="A241" s="40">
        <v>630</v>
      </c>
      <c r="B241" s="237" t="s">
        <v>6</v>
      </c>
      <c r="C241" s="237"/>
      <c r="D241" s="237"/>
      <c r="E241" s="62">
        <v>0</v>
      </c>
      <c r="F241" s="61">
        <v>18000</v>
      </c>
      <c r="G241" s="52">
        <v>33675</v>
      </c>
      <c r="H241" s="52">
        <v>0</v>
      </c>
      <c r="I241" s="52">
        <f>G241/F241*100</f>
        <v>187.08333333333334</v>
      </c>
      <c r="L241" s="13">
        <v>2000</v>
      </c>
      <c r="AJ241" s="7"/>
      <c r="AK241" s="268"/>
      <c r="AL241" s="268"/>
      <c r="AM241" s="268"/>
      <c r="AN241" s="13"/>
      <c r="AO241" s="13"/>
      <c r="AP241" s="13"/>
      <c r="AQ241" s="13"/>
    </row>
    <row r="242" spans="1:43" ht="12.75">
      <c r="A242" s="40">
        <v>635</v>
      </c>
      <c r="B242" s="237" t="s">
        <v>4</v>
      </c>
      <c r="C242" s="237"/>
      <c r="D242" s="237"/>
      <c r="E242" s="62">
        <v>1211</v>
      </c>
      <c r="F242" s="61">
        <v>1000</v>
      </c>
      <c r="G242" s="52">
        <v>1077</v>
      </c>
      <c r="H242" s="52">
        <f>G242/E242*100</f>
        <v>88.93476465730801</v>
      </c>
      <c r="I242" s="52">
        <f>G242/F242*100</f>
        <v>107.69999999999999</v>
      </c>
      <c r="L242" s="13">
        <v>220000</v>
      </c>
      <c r="AJ242" s="7"/>
      <c r="AK242" s="268"/>
      <c r="AL242" s="268"/>
      <c r="AM242" s="268"/>
      <c r="AN242" s="13"/>
      <c r="AO242" s="13"/>
      <c r="AP242" s="13"/>
      <c r="AQ242" s="13"/>
    </row>
    <row r="243" spans="1:43" ht="12.75">
      <c r="A243" s="40">
        <v>639</v>
      </c>
      <c r="B243" s="237" t="s">
        <v>7</v>
      </c>
      <c r="C243" s="237"/>
      <c r="D243" s="237"/>
      <c r="E243" s="62">
        <v>92107</v>
      </c>
      <c r="F243" s="61">
        <v>110000</v>
      </c>
      <c r="G243" s="52">
        <v>69890</v>
      </c>
      <c r="H243" s="52">
        <f>G243/E243*100</f>
        <v>75.87914056477793</v>
      </c>
      <c r="I243" s="52">
        <f>G243/F243*100</f>
        <v>63.53636363636363</v>
      </c>
      <c r="L243" s="14">
        <f>SUM(L239:L242)</f>
        <v>1705011</v>
      </c>
      <c r="AJ243" s="7"/>
      <c r="AK243" s="268"/>
      <c r="AL243" s="268"/>
      <c r="AM243" s="268"/>
      <c r="AN243" s="13"/>
      <c r="AO243" s="13"/>
      <c r="AP243" s="13"/>
      <c r="AQ243" s="13"/>
    </row>
    <row r="244" spans="1:43" ht="12.75">
      <c r="A244" s="249" t="s">
        <v>8</v>
      </c>
      <c r="B244" s="249"/>
      <c r="C244" s="249"/>
      <c r="D244" s="249"/>
      <c r="E244" s="63">
        <f>SUM(E239:E243)</f>
        <v>693946</v>
      </c>
      <c r="F244" s="59">
        <f>SUM(F239:F243)</f>
        <v>870505.5</v>
      </c>
      <c r="G244" s="53">
        <f>SUM(G239:G243)</f>
        <v>721093</v>
      </c>
      <c r="H244" s="53">
        <f>G244/E244*100</f>
        <v>103.91197585979313</v>
      </c>
      <c r="I244" s="53">
        <f>G244/F244*100</f>
        <v>82.8361222301295</v>
      </c>
      <c r="AJ244" s="7"/>
      <c r="AK244" s="268"/>
      <c r="AL244" s="268"/>
      <c r="AM244" s="268"/>
      <c r="AN244" s="13"/>
      <c r="AO244" s="13"/>
      <c r="AP244" s="13"/>
      <c r="AQ244" s="13"/>
    </row>
    <row r="245" spans="1:43" ht="12.75">
      <c r="A245" s="250" t="s">
        <v>10</v>
      </c>
      <c r="B245" s="250"/>
      <c r="C245" s="250"/>
      <c r="D245" s="250"/>
      <c r="E245" s="51"/>
      <c r="F245" s="51"/>
      <c r="G245" s="51"/>
      <c r="H245" s="51"/>
      <c r="I245" s="51"/>
      <c r="T245" s="7"/>
      <c r="U245" s="268"/>
      <c r="V245" s="268"/>
      <c r="W245" s="268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>
      <c r="A246" s="40">
        <v>300</v>
      </c>
      <c r="B246" s="237" t="s">
        <v>11</v>
      </c>
      <c r="C246" s="237"/>
      <c r="D246" s="237"/>
      <c r="E246" s="62">
        <v>14401</v>
      </c>
      <c r="F246" s="62">
        <f>L246/2</f>
        <v>19798.5</v>
      </c>
      <c r="G246" s="52">
        <v>6532</v>
      </c>
      <c r="H246" s="52">
        <f>G246/E246*100</f>
        <v>45.357961252690785</v>
      </c>
      <c r="I246" s="52">
        <f>G246/F246*100</f>
        <v>32.99239841402126</v>
      </c>
      <c r="L246" s="13">
        <v>39597</v>
      </c>
      <c r="AM246" s="7"/>
      <c r="AN246" s="268"/>
      <c r="AO246" s="268"/>
      <c r="AP246" s="268"/>
      <c r="AQ246" s="11"/>
    </row>
    <row r="247" spans="1:43" ht="12.75">
      <c r="A247" s="40">
        <v>301</v>
      </c>
      <c r="B247" s="237" t="s">
        <v>12</v>
      </c>
      <c r="C247" s="237"/>
      <c r="D247" s="237"/>
      <c r="E247" s="62">
        <v>9196</v>
      </c>
      <c r="F247" s="62">
        <f aca="true" t="shared" si="16" ref="F247:F274">L247/2</f>
        <v>11657</v>
      </c>
      <c r="G247" s="52">
        <v>9290</v>
      </c>
      <c r="H247" s="52">
        <f aca="true" t="shared" si="17" ref="H247:H282">G247/E247*100</f>
        <v>101.02218355806873</v>
      </c>
      <c r="I247" s="52">
        <f aca="true" t="shared" si="18" ref="I247:I282">G247/F247*100</f>
        <v>79.69460410054045</v>
      </c>
      <c r="L247" s="13">
        <v>23314</v>
      </c>
      <c r="AM247" s="7"/>
      <c r="AN247" s="268"/>
      <c r="AO247" s="268"/>
      <c r="AP247" s="268"/>
      <c r="AQ247" s="11"/>
    </row>
    <row r="248" spans="1:43" ht="12.75">
      <c r="A248" s="40">
        <v>302</v>
      </c>
      <c r="B248" s="237" t="s">
        <v>13</v>
      </c>
      <c r="C248" s="237"/>
      <c r="D248" s="237"/>
      <c r="E248" s="62">
        <v>176</v>
      </c>
      <c r="F248" s="62">
        <f t="shared" si="16"/>
        <v>633</v>
      </c>
      <c r="G248" s="52">
        <v>0</v>
      </c>
      <c r="H248" s="52">
        <f t="shared" si="17"/>
        <v>0</v>
      </c>
      <c r="I248" s="52">
        <f t="shared" si="18"/>
        <v>0</v>
      </c>
      <c r="L248" s="13">
        <v>1266</v>
      </c>
      <c r="AM248" s="7"/>
      <c r="AN248" s="268"/>
      <c r="AO248" s="268"/>
      <c r="AP248" s="268"/>
      <c r="AQ248" s="11"/>
    </row>
    <row r="249" spans="1:43" ht="12.75">
      <c r="A249" s="40">
        <v>303</v>
      </c>
      <c r="B249" s="237" t="s">
        <v>14</v>
      </c>
      <c r="C249" s="237"/>
      <c r="D249" s="237"/>
      <c r="E249" s="62">
        <v>37</v>
      </c>
      <c r="F249" s="62">
        <f t="shared" si="16"/>
        <v>1661</v>
      </c>
      <c r="G249" s="52">
        <v>621</v>
      </c>
      <c r="H249" s="52">
        <f t="shared" si="17"/>
        <v>1678.3783783783783</v>
      </c>
      <c r="I249" s="52">
        <f t="shared" si="18"/>
        <v>37.387116195063214</v>
      </c>
      <c r="L249" s="13">
        <v>3322</v>
      </c>
      <c r="AM249" s="7"/>
      <c r="AN249" s="268"/>
      <c r="AO249" s="268"/>
      <c r="AP249" s="268"/>
      <c r="AQ249" s="11"/>
    </row>
    <row r="250" spans="1:43" ht="12.75">
      <c r="A250" s="40">
        <v>310</v>
      </c>
      <c r="B250" s="41" t="s">
        <v>30</v>
      </c>
      <c r="C250" s="41"/>
      <c r="D250" s="41"/>
      <c r="E250" s="62">
        <v>7639</v>
      </c>
      <c r="F250" s="62">
        <f t="shared" si="16"/>
        <v>8000</v>
      </c>
      <c r="G250" s="52">
        <v>6788</v>
      </c>
      <c r="H250" s="52">
        <f t="shared" si="17"/>
        <v>88.85979840293233</v>
      </c>
      <c r="I250" s="52">
        <f t="shared" si="18"/>
        <v>84.85000000000001</v>
      </c>
      <c r="L250" s="13">
        <v>16000</v>
      </c>
      <c r="AM250" s="7"/>
      <c r="AN250" s="268"/>
      <c r="AO250" s="268"/>
      <c r="AP250" s="268"/>
      <c r="AQ250" s="11"/>
    </row>
    <row r="251" spans="1:43" ht="12.75">
      <c r="A251" s="40">
        <v>320</v>
      </c>
      <c r="B251" s="240" t="s">
        <v>31</v>
      </c>
      <c r="C251" s="241"/>
      <c r="D251" s="242"/>
      <c r="E251" s="62">
        <v>166692</v>
      </c>
      <c r="F251" s="62">
        <f t="shared" si="16"/>
        <v>200375</v>
      </c>
      <c r="G251" s="52">
        <v>165698</v>
      </c>
      <c r="H251" s="52">
        <f t="shared" si="17"/>
        <v>99.40369063902287</v>
      </c>
      <c r="I251" s="52">
        <f t="shared" si="18"/>
        <v>82.69394884591391</v>
      </c>
      <c r="L251" s="13">
        <v>400750</v>
      </c>
      <c r="AM251" s="7"/>
      <c r="AN251" s="268"/>
      <c r="AO251" s="268"/>
      <c r="AP251" s="268"/>
      <c r="AQ251" s="11"/>
    </row>
    <row r="252" spans="1:43" ht="12.75">
      <c r="A252" s="40">
        <v>328</v>
      </c>
      <c r="B252" s="237" t="s">
        <v>32</v>
      </c>
      <c r="C252" s="237"/>
      <c r="D252" s="237"/>
      <c r="E252" s="62">
        <v>37768</v>
      </c>
      <c r="F252" s="62">
        <f t="shared" si="16"/>
        <v>47175</v>
      </c>
      <c r="G252" s="52">
        <v>47763</v>
      </c>
      <c r="H252" s="52">
        <f t="shared" si="17"/>
        <v>126.46420249947046</v>
      </c>
      <c r="I252" s="52">
        <f t="shared" si="18"/>
        <v>101.24642289348171</v>
      </c>
      <c r="L252" s="13">
        <v>94350</v>
      </c>
      <c r="AM252" s="7"/>
      <c r="AN252" s="275"/>
      <c r="AO252" s="275"/>
      <c r="AP252" s="275"/>
      <c r="AQ252" s="17"/>
    </row>
    <row r="253" spans="1:43" ht="12.75">
      <c r="A253" s="40">
        <v>330</v>
      </c>
      <c r="B253" s="237" t="s">
        <v>15</v>
      </c>
      <c r="C253" s="237"/>
      <c r="D253" s="237"/>
      <c r="E253" s="62">
        <v>278656</v>
      </c>
      <c r="F253" s="62">
        <f t="shared" si="16"/>
        <v>360710</v>
      </c>
      <c r="G253" s="52">
        <v>261176</v>
      </c>
      <c r="H253" s="52">
        <f t="shared" si="17"/>
        <v>93.72703261368856</v>
      </c>
      <c r="I253" s="52">
        <f t="shared" si="18"/>
        <v>72.40608799312467</v>
      </c>
      <c r="L253" s="13">
        <v>721420</v>
      </c>
      <c r="AM253" s="7"/>
      <c r="AN253" s="275"/>
      <c r="AO253" s="275"/>
      <c r="AP253" s="275"/>
      <c r="AQ253" s="17"/>
    </row>
    <row r="254" spans="1:43" ht="12.75">
      <c r="A254" s="40">
        <v>331</v>
      </c>
      <c r="B254" s="237" t="s">
        <v>33</v>
      </c>
      <c r="C254" s="237"/>
      <c r="D254" s="237"/>
      <c r="E254" s="62">
        <v>0</v>
      </c>
      <c r="F254" s="62">
        <f t="shared" si="16"/>
        <v>2150</v>
      </c>
      <c r="G254" s="52">
        <v>0</v>
      </c>
      <c r="H254" s="52">
        <v>0</v>
      </c>
      <c r="I254" s="52">
        <f t="shared" si="18"/>
        <v>0</v>
      </c>
      <c r="L254" s="13">
        <v>4300</v>
      </c>
      <c r="AM254" s="7"/>
      <c r="AN254" s="240"/>
      <c r="AO254" s="241"/>
      <c r="AP254" s="242"/>
      <c r="AQ254" s="29"/>
    </row>
    <row r="255" spans="1:43" ht="12.75">
      <c r="A255" s="40">
        <v>332</v>
      </c>
      <c r="B255" s="237" t="s">
        <v>16</v>
      </c>
      <c r="C255" s="237"/>
      <c r="D255" s="237"/>
      <c r="E255" s="62">
        <v>4568</v>
      </c>
      <c r="F255" s="62">
        <f t="shared" si="16"/>
        <v>5000</v>
      </c>
      <c r="G255" s="52">
        <v>3360</v>
      </c>
      <c r="H255" s="52">
        <f t="shared" si="17"/>
        <v>73.5551663747811</v>
      </c>
      <c r="I255" s="52">
        <f t="shared" si="18"/>
        <v>67.2</v>
      </c>
      <c r="L255" s="13">
        <v>10000</v>
      </c>
      <c r="AM255" s="243"/>
      <c r="AN255" s="243"/>
      <c r="AO255" s="243"/>
      <c r="AP255" s="243"/>
      <c r="AQ255" s="30"/>
    </row>
    <row r="256" spans="1:43" ht="12.75">
      <c r="A256" s="40">
        <v>333</v>
      </c>
      <c r="B256" s="237" t="s">
        <v>17</v>
      </c>
      <c r="C256" s="237"/>
      <c r="D256" s="237"/>
      <c r="E256" s="62">
        <v>1495</v>
      </c>
      <c r="F256" s="62">
        <f t="shared" si="16"/>
        <v>2850</v>
      </c>
      <c r="G256" s="52">
        <v>1758</v>
      </c>
      <c r="H256" s="52">
        <f t="shared" si="17"/>
        <v>117.59197324414717</v>
      </c>
      <c r="I256" s="52">
        <f t="shared" si="18"/>
        <v>61.68421052631579</v>
      </c>
      <c r="L256" s="13">
        <v>5700</v>
      </c>
      <c r="AM256" s="239"/>
      <c r="AN256" s="239"/>
      <c r="AO256" s="239"/>
      <c r="AP256" s="239"/>
      <c r="AQ256" s="31"/>
    </row>
    <row r="257" spans="1:43" ht="12.75">
      <c r="A257" s="40">
        <v>334</v>
      </c>
      <c r="B257" s="237" t="s">
        <v>18</v>
      </c>
      <c r="C257" s="237"/>
      <c r="D257" s="237"/>
      <c r="E257" s="62">
        <v>1500</v>
      </c>
      <c r="F257" s="62">
        <f t="shared" si="16"/>
        <v>4000</v>
      </c>
      <c r="G257" s="52">
        <v>1800</v>
      </c>
      <c r="H257" s="52">
        <f t="shared" si="17"/>
        <v>120</v>
      </c>
      <c r="I257" s="52">
        <f t="shared" si="18"/>
        <v>45</v>
      </c>
      <c r="L257" s="13">
        <v>8000</v>
      </c>
      <c r="AM257" s="238"/>
      <c r="AN257" s="238"/>
      <c r="AO257" s="238"/>
      <c r="AP257" s="238"/>
      <c r="AQ257" s="32"/>
    </row>
    <row r="258" spans="1:43" ht="12.75">
      <c r="A258" s="40">
        <v>336</v>
      </c>
      <c r="B258" s="237" t="s">
        <v>19</v>
      </c>
      <c r="C258" s="237"/>
      <c r="D258" s="237"/>
      <c r="E258" s="62">
        <v>522</v>
      </c>
      <c r="F258" s="62">
        <f t="shared" si="16"/>
        <v>2500</v>
      </c>
      <c r="G258" s="52">
        <v>1149</v>
      </c>
      <c r="H258" s="52">
        <f t="shared" si="17"/>
        <v>220.11494252873564</v>
      </c>
      <c r="I258" s="52">
        <f t="shared" si="18"/>
        <v>45.96</v>
      </c>
      <c r="L258" s="13">
        <v>5000</v>
      </c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</row>
    <row r="259" spans="1:35" ht="12.75">
      <c r="A259" s="40">
        <v>339</v>
      </c>
      <c r="B259" s="237" t="s">
        <v>20</v>
      </c>
      <c r="C259" s="237"/>
      <c r="D259" s="237"/>
      <c r="E259" s="62">
        <v>392</v>
      </c>
      <c r="F259" s="62">
        <f t="shared" si="16"/>
        <v>2050</v>
      </c>
      <c r="G259" s="52">
        <v>1260</v>
      </c>
      <c r="H259" s="52">
        <f t="shared" si="17"/>
        <v>321.42857142857144</v>
      </c>
      <c r="I259" s="52">
        <f t="shared" si="18"/>
        <v>61.46341463414634</v>
      </c>
      <c r="L259" s="13">
        <v>4100</v>
      </c>
      <c r="AB259" s="239"/>
      <c r="AC259" s="239"/>
      <c r="AD259" s="239"/>
      <c r="AE259" s="239"/>
      <c r="AF259" s="31"/>
      <c r="AG259" s="31"/>
      <c r="AH259" s="31"/>
      <c r="AI259" s="31"/>
    </row>
    <row r="260" spans="1:42" ht="12.75">
      <c r="A260" s="40">
        <v>340</v>
      </c>
      <c r="B260" s="237" t="s">
        <v>34</v>
      </c>
      <c r="C260" s="237"/>
      <c r="D260" s="237"/>
      <c r="E260" s="62">
        <v>1866</v>
      </c>
      <c r="F260" s="62">
        <f t="shared" si="16"/>
        <v>1500</v>
      </c>
      <c r="G260" s="52">
        <v>1337</v>
      </c>
      <c r="H260" s="52">
        <f t="shared" si="17"/>
        <v>71.65058949624866</v>
      </c>
      <c r="I260" s="52">
        <f t="shared" si="18"/>
        <v>89.13333333333333</v>
      </c>
      <c r="L260" s="13">
        <v>3000</v>
      </c>
      <c r="AO260" s="14"/>
      <c r="AP260" s="14"/>
    </row>
    <row r="261" spans="1:12" ht="12.75">
      <c r="A261" s="40">
        <v>341</v>
      </c>
      <c r="B261" s="237" t="s">
        <v>35</v>
      </c>
      <c r="C261" s="237"/>
      <c r="D261" s="237"/>
      <c r="E261" s="62">
        <v>564</v>
      </c>
      <c r="F261" s="62">
        <f t="shared" si="16"/>
        <v>475</v>
      </c>
      <c r="G261" s="52">
        <v>594</v>
      </c>
      <c r="H261" s="52">
        <f t="shared" si="17"/>
        <v>105.31914893617021</v>
      </c>
      <c r="I261" s="52">
        <f t="shared" si="18"/>
        <v>125.05263157894737</v>
      </c>
      <c r="L261" s="13">
        <v>950</v>
      </c>
    </row>
    <row r="262" spans="1:12" ht="12.75" customHeight="1">
      <c r="A262" s="40">
        <v>342</v>
      </c>
      <c r="B262" s="237" t="s">
        <v>21</v>
      </c>
      <c r="C262" s="237"/>
      <c r="D262" s="237"/>
      <c r="E262" s="62">
        <v>3216</v>
      </c>
      <c r="F262" s="62">
        <f t="shared" si="16"/>
        <v>2000</v>
      </c>
      <c r="G262" s="52">
        <v>1271</v>
      </c>
      <c r="H262" s="52">
        <f t="shared" si="17"/>
        <v>39.52114427860697</v>
      </c>
      <c r="I262" s="52">
        <f t="shared" si="18"/>
        <v>63.55</v>
      </c>
      <c r="L262" s="13">
        <v>4000</v>
      </c>
    </row>
    <row r="263" spans="1:19" ht="12.75" customHeight="1">
      <c r="A263" s="40">
        <v>344</v>
      </c>
      <c r="B263" s="237" t="s">
        <v>22</v>
      </c>
      <c r="C263" s="237"/>
      <c r="D263" s="237"/>
      <c r="E263" s="62">
        <v>440</v>
      </c>
      <c r="F263" s="62">
        <f t="shared" si="16"/>
        <v>0</v>
      </c>
      <c r="G263" s="52">
        <v>264</v>
      </c>
      <c r="H263" s="52">
        <f t="shared" si="17"/>
        <v>60</v>
      </c>
      <c r="I263" s="52">
        <v>0</v>
      </c>
      <c r="L263" s="78">
        <v>0</v>
      </c>
      <c r="M263" s="25"/>
      <c r="N263" s="25"/>
      <c r="O263" s="25"/>
      <c r="P263" s="25"/>
      <c r="Q263" s="25"/>
      <c r="R263" s="25"/>
      <c r="S263" s="25"/>
    </row>
    <row r="264" spans="1:19" ht="12.75" customHeight="1">
      <c r="A264" s="73"/>
      <c r="B264" s="74"/>
      <c r="C264" s="74"/>
      <c r="D264" s="74"/>
      <c r="E264" s="81"/>
      <c r="F264" s="81"/>
      <c r="G264" s="71"/>
      <c r="H264" s="71"/>
      <c r="I264" s="71"/>
      <c r="L264" s="33"/>
      <c r="M264" s="25"/>
      <c r="N264" s="25"/>
      <c r="O264" s="25"/>
      <c r="P264" s="25"/>
      <c r="Q264" s="25"/>
      <c r="R264" s="25"/>
      <c r="S264" s="25"/>
    </row>
    <row r="265" spans="1:19" ht="12.75" customHeight="1">
      <c r="A265" s="73"/>
      <c r="B265" s="74"/>
      <c r="C265" s="74"/>
      <c r="D265" s="74"/>
      <c r="E265" s="81"/>
      <c r="F265" s="81"/>
      <c r="G265" s="71"/>
      <c r="H265" s="71"/>
      <c r="I265" s="71"/>
      <c r="L265" s="33"/>
      <c r="M265" s="25"/>
      <c r="N265" s="25"/>
      <c r="O265" s="25"/>
      <c r="P265" s="25"/>
      <c r="Q265" s="25"/>
      <c r="R265" s="25"/>
      <c r="S265" s="25"/>
    </row>
    <row r="266" spans="1:19" ht="12.75" customHeight="1">
      <c r="A266" s="73"/>
      <c r="B266" s="74"/>
      <c r="C266" s="74"/>
      <c r="D266" s="74"/>
      <c r="E266" s="81"/>
      <c r="F266" s="81"/>
      <c r="G266" s="71"/>
      <c r="H266" s="71"/>
      <c r="I266" s="71"/>
      <c r="L266" s="33"/>
      <c r="M266" s="25"/>
      <c r="N266" s="25"/>
      <c r="O266" s="25"/>
      <c r="P266" s="25"/>
      <c r="Q266" s="25"/>
      <c r="R266" s="25"/>
      <c r="S266" s="25"/>
    </row>
    <row r="267" spans="1:58" s="22" customFormat="1" ht="12.75" customHeight="1">
      <c r="A267" s="73"/>
      <c r="B267" s="74"/>
      <c r="C267" s="74"/>
      <c r="D267" s="74"/>
      <c r="E267" s="81"/>
      <c r="F267" s="81"/>
      <c r="G267" s="71"/>
      <c r="H267" s="71"/>
      <c r="I267" s="88" t="s">
        <v>73</v>
      </c>
      <c r="L267" s="33"/>
      <c r="M267" s="84"/>
      <c r="N267" s="84"/>
      <c r="O267" s="84"/>
      <c r="P267" s="84"/>
      <c r="Q267" s="84"/>
      <c r="R267" s="84"/>
      <c r="S267" s="84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20" ht="12.75" customHeight="1">
      <c r="A268" s="40">
        <v>345</v>
      </c>
      <c r="B268" s="237" t="s">
        <v>23</v>
      </c>
      <c r="C268" s="237"/>
      <c r="D268" s="237"/>
      <c r="E268" s="62">
        <v>10</v>
      </c>
      <c r="F268" s="62">
        <f t="shared" si="16"/>
        <v>500</v>
      </c>
      <c r="G268" s="52">
        <v>0</v>
      </c>
      <c r="H268" s="52">
        <f t="shared" si="17"/>
        <v>0</v>
      </c>
      <c r="I268" s="52">
        <f t="shared" si="18"/>
        <v>0</v>
      </c>
      <c r="L268" s="80">
        <v>1000</v>
      </c>
      <c r="M268" s="3"/>
      <c r="N268" s="3"/>
      <c r="O268" s="3"/>
      <c r="P268" s="3"/>
      <c r="Q268" s="3"/>
      <c r="R268" s="3"/>
      <c r="S268" s="3"/>
      <c r="T268" s="25"/>
    </row>
    <row r="269" spans="1:20" ht="12.75">
      <c r="A269" s="40">
        <v>346</v>
      </c>
      <c r="B269" s="237" t="s">
        <v>24</v>
      </c>
      <c r="C269" s="237"/>
      <c r="D269" s="237"/>
      <c r="E269" s="62">
        <v>0</v>
      </c>
      <c r="F269" s="62">
        <f t="shared" si="16"/>
        <v>600</v>
      </c>
      <c r="G269" s="52">
        <v>0</v>
      </c>
      <c r="H269" s="52">
        <v>0</v>
      </c>
      <c r="I269" s="52">
        <f t="shared" si="18"/>
        <v>0</v>
      </c>
      <c r="L269" s="13">
        <v>1200</v>
      </c>
      <c r="M269" s="2"/>
      <c r="N269" s="2"/>
      <c r="O269" s="2"/>
      <c r="P269" s="2"/>
      <c r="Q269" s="2"/>
      <c r="R269" s="2"/>
      <c r="S269" s="2"/>
      <c r="T269" s="3"/>
    </row>
    <row r="270" spans="1:22" ht="12.75" customHeight="1">
      <c r="A270" s="40">
        <v>347</v>
      </c>
      <c r="B270" s="237" t="s">
        <v>25</v>
      </c>
      <c r="C270" s="237"/>
      <c r="D270" s="237"/>
      <c r="E270" s="62">
        <v>353</v>
      </c>
      <c r="F270" s="62">
        <f t="shared" si="16"/>
        <v>500</v>
      </c>
      <c r="G270" s="52">
        <v>266</v>
      </c>
      <c r="H270" s="52">
        <f t="shared" si="17"/>
        <v>75.3541076487252</v>
      </c>
      <c r="I270" s="52">
        <f t="shared" si="18"/>
        <v>53.2</v>
      </c>
      <c r="L270" s="13">
        <v>1000</v>
      </c>
      <c r="M270" s="2"/>
      <c r="N270" s="2"/>
      <c r="O270" s="2"/>
      <c r="P270" s="2"/>
      <c r="Q270" s="2"/>
      <c r="R270" s="2"/>
      <c r="S270" s="2"/>
      <c r="T270" s="2"/>
      <c r="U270" s="25"/>
      <c r="V270" s="25"/>
    </row>
    <row r="271" spans="1:39" ht="12.75">
      <c r="A271" s="40">
        <v>348</v>
      </c>
      <c r="B271" s="237" t="s">
        <v>26</v>
      </c>
      <c r="C271" s="237"/>
      <c r="D271" s="237"/>
      <c r="E271" s="62">
        <v>250</v>
      </c>
      <c r="F271" s="62">
        <f t="shared" si="16"/>
        <v>807</v>
      </c>
      <c r="G271" s="52">
        <v>284</v>
      </c>
      <c r="H271" s="52">
        <f t="shared" si="17"/>
        <v>113.6</v>
      </c>
      <c r="I271" s="52">
        <f t="shared" si="18"/>
        <v>35.19206939281288</v>
      </c>
      <c r="L271" s="13">
        <v>1614</v>
      </c>
      <c r="T271" s="2"/>
      <c r="U271" s="3"/>
      <c r="V271" s="3"/>
      <c r="AC271" s="251"/>
      <c r="AD271" s="252"/>
      <c r="AE271" s="252"/>
      <c r="AF271" s="252"/>
      <c r="AG271" s="26"/>
      <c r="AH271" s="27"/>
      <c r="AI271" s="27"/>
      <c r="AJ271" s="27"/>
      <c r="AK271" s="27"/>
      <c r="AL271" s="2"/>
      <c r="AM271" s="2"/>
    </row>
    <row r="272" spans="1:39" ht="12.75">
      <c r="A272" s="40">
        <v>349</v>
      </c>
      <c r="B272" s="237" t="s">
        <v>27</v>
      </c>
      <c r="C272" s="237"/>
      <c r="D272" s="237"/>
      <c r="E272" s="62">
        <v>75</v>
      </c>
      <c r="F272" s="62">
        <f t="shared" si="16"/>
        <v>275</v>
      </c>
      <c r="G272" s="52">
        <v>0</v>
      </c>
      <c r="H272" s="52">
        <f t="shared" si="17"/>
        <v>0</v>
      </c>
      <c r="I272" s="52">
        <f t="shared" si="18"/>
        <v>0</v>
      </c>
      <c r="L272" s="13">
        <v>550</v>
      </c>
      <c r="AC272" s="252"/>
      <c r="AD272" s="252"/>
      <c r="AE272" s="252"/>
      <c r="AF272" s="252"/>
      <c r="AG272" s="1"/>
      <c r="AH272" s="1"/>
      <c r="AI272" s="1"/>
      <c r="AJ272" s="1"/>
      <c r="AK272" s="1"/>
      <c r="AL272" s="2"/>
      <c r="AM272" s="2"/>
    </row>
    <row r="273" spans="1:39" ht="12.75">
      <c r="A273" s="40">
        <v>3660</v>
      </c>
      <c r="B273" s="237" t="s">
        <v>28</v>
      </c>
      <c r="C273" s="237"/>
      <c r="D273" s="237"/>
      <c r="E273" s="62">
        <v>90105</v>
      </c>
      <c r="F273" s="62">
        <f t="shared" si="16"/>
        <v>111226</v>
      </c>
      <c r="G273" s="52">
        <v>92467</v>
      </c>
      <c r="H273" s="52">
        <f t="shared" si="17"/>
        <v>102.62138616059042</v>
      </c>
      <c r="I273" s="52">
        <f t="shared" si="18"/>
        <v>83.13433909337745</v>
      </c>
      <c r="L273" s="13">
        <v>222452</v>
      </c>
      <c r="AC273" s="257"/>
      <c r="AD273" s="257"/>
      <c r="AE273" s="257"/>
      <c r="AF273" s="257"/>
      <c r="AL273" s="28"/>
      <c r="AM273" s="5"/>
    </row>
    <row r="274" spans="1:39" ht="12.75">
      <c r="A274" s="40">
        <v>3661</v>
      </c>
      <c r="B274" s="237" t="s">
        <v>29</v>
      </c>
      <c r="C274" s="237"/>
      <c r="D274" s="237"/>
      <c r="E274" s="62">
        <v>18021</v>
      </c>
      <c r="F274" s="62">
        <f t="shared" si="16"/>
        <v>22245</v>
      </c>
      <c r="G274" s="52">
        <v>18493</v>
      </c>
      <c r="H274" s="52">
        <f t="shared" si="17"/>
        <v>102.61916652793963</v>
      </c>
      <c r="I274" s="52">
        <f t="shared" si="18"/>
        <v>83.13328837941111</v>
      </c>
      <c r="L274" s="13">
        <v>44490</v>
      </c>
      <c r="AL274" s="4"/>
      <c r="AM274" s="6"/>
    </row>
    <row r="275" spans="1:37" ht="12.75">
      <c r="A275" s="244" t="s">
        <v>56</v>
      </c>
      <c r="B275" s="245"/>
      <c r="C275" s="245"/>
      <c r="D275" s="246"/>
      <c r="E275" s="63">
        <f>SUM(E246:E274)</f>
        <v>637942</v>
      </c>
      <c r="F275" s="53">
        <f>SUM(F246:F274)</f>
        <v>808687.5</v>
      </c>
      <c r="G275" s="53">
        <f>SUM(G246:G274)</f>
        <v>622171</v>
      </c>
      <c r="H275" s="53">
        <f t="shared" si="17"/>
        <v>97.52783168375808</v>
      </c>
      <c r="I275" s="53">
        <f t="shared" si="18"/>
        <v>76.93589921941417</v>
      </c>
      <c r="L275" s="15">
        <f>SUM(L246:L274)</f>
        <v>1617375</v>
      </c>
      <c r="AC275" s="7"/>
      <c r="AD275" s="268"/>
      <c r="AE275" s="268"/>
      <c r="AF275" s="268"/>
      <c r="AG275" s="13"/>
      <c r="AH275" s="13"/>
      <c r="AI275" s="13"/>
      <c r="AJ275" s="13"/>
      <c r="AK275" s="13"/>
    </row>
    <row r="276" spans="1:39" ht="12.75">
      <c r="A276" s="40">
        <v>664</v>
      </c>
      <c r="B276" s="247" t="s">
        <v>37</v>
      </c>
      <c r="C276" s="247"/>
      <c r="D276" s="247"/>
      <c r="E276" s="62">
        <v>1024</v>
      </c>
      <c r="F276" s="58">
        <v>500</v>
      </c>
      <c r="G276" s="52">
        <v>569</v>
      </c>
      <c r="H276" s="52">
        <f t="shared" si="17"/>
        <v>55.56640625</v>
      </c>
      <c r="I276" s="52">
        <f t="shared" si="18"/>
        <v>113.79999999999998</v>
      </c>
      <c r="AC276" s="7"/>
      <c r="AD276" s="268"/>
      <c r="AE276" s="268"/>
      <c r="AF276" s="268"/>
      <c r="AG276" s="13"/>
      <c r="AH276" s="13"/>
      <c r="AI276" s="13"/>
      <c r="AJ276" s="13"/>
      <c r="AK276" s="13"/>
      <c r="AL276" s="13"/>
      <c r="AM276" s="13"/>
    </row>
    <row r="277" spans="1:39" ht="12.75">
      <c r="A277" s="40">
        <v>683</v>
      </c>
      <c r="B277" s="240" t="s">
        <v>60</v>
      </c>
      <c r="C277" s="241"/>
      <c r="D277" s="242"/>
      <c r="E277" s="62">
        <v>0</v>
      </c>
      <c r="F277" s="58">
        <v>0</v>
      </c>
      <c r="G277" s="52">
        <v>468</v>
      </c>
      <c r="H277" s="52">
        <v>0</v>
      </c>
      <c r="I277" s="52">
        <v>0</v>
      </c>
      <c r="AC277" s="7"/>
      <c r="AD277" s="268"/>
      <c r="AE277" s="268"/>
      <c r="AF277" s="268"/>
      <c r="AG277" s="13"/>
      <c r="AH277" s="13"/>
      <c r="AI277" s="13"/>
      <c r="AJ277" s="13"/>
      <c r="AK277" s="13"/>
      <c r="AL277" s="13"/>
      <c r="AM277" s="13"/>
    </row>
    <row r="278" spans="1:39" ht="12.75">
      <c r="A278" s="40">
        <v>688</v>
      </c>
      <c r="B278" s="240" t="s">
        <v>61</v>
      </c>
      <c r="C278" s="241"/>
      <c r="D278" s="242"/>
      <c r="E278" s="62">
        <v>564</v>
      </c>
      <c r="F278" s="58">
        <v>0</v>
      </c>
      <c r="G278" s="52">
        <v>802</v>
      </c>
      <c r="H278" s="52">
        <f t="shared" si="17"/>
        <v>142.19858156028369</v>
      </c>
      <c r="I278" s="52">
        <v>0</v>
      </c>
      <c r="AC278" s="269"/>
      <c r="AD278" s="269"/>
      <c r="AE278" s="269"/>
      <c r="AF278" s="269"/>
      <c r="AG278" s="14"/>
      <c r="AH278" s="14"/>
      <c r="AI278" s="14"/>
      <c r="AJ278" s="14"/>
      <c r="AK278" s="14"/>
      <c r="AL278" s="13"/>
      <c r="AM278" s="13"/>
    </row>
    <row r="279" spans="1:39" ht="12.75">
      <c r="A279" s="243" t="s">
        <v>40</v>
      </c>
      <c r="B279" s="243"/>
      <c r="C279" s="243"/>
      <c r="D279" s="243"/>
      <c r="E279" s="53">
        <f>SUM(E275:E278)</f>
        <v>639530</v>
      </c>
      <c r="F279" s="53">
        <f>SUM(F275:F278)</f>
        <v>809187.5</v>
      </c>
      <c r="G279" s="53">
        <f>SUM(G275:G278)</f>
        <v>624010</v>
      </c>
      <c r="H279" s="53">
        <f t="shared" si="17"/>
        <v>97.57321783184526</v>
      </c>
      <c r="I279" s="53">
        <f t="shared" si="18"/>
        <v>77.11562524136866</v>
      </c>
      <c r="AC279" s="250"/>
      <c r="AD279" s="250"/>
      <c r="AE279" s="250"/>
      <c r="AF279" s="250"/>
      <c r="AG279" s="15"/>
      <c r="AH279" s="15"/>
      <c r="AI279" s="15"/>
      <c r="AJ279" s="15"/>
      <c r="AK279" s="15"/>
      <c r="AL279" s="14"/>
      <c r="AM279" s="14"/>
    </row>
    <row r="280" spans="1:39" ht="12.75">
      <c r="A280" s="239" t="s">
        <v>41</v>
      </c>
      <c r="B280" s="239"/>
      <c r="C280" s="239"/>
      <c r="D280" s="239"/>
      <c r="E280" s="53">
        <f>E244-E279</f>
        <v>54416</v>
      </c>
      <c r="F280" s="53">
        <f>F244-F279</f>
        <v>61318</v>
      </c>
      <c r="G280" s="53">
        <f>G244-G279</f>
        <v>97083</v>
      </c>
      <c r="H280" s="53">
        <f t="shared" si="17"/>
        <v>178.40892384592766</v>
      </c>
      <c r="I280" s="53">
        <f t="shared" si="18"/>
        <v>158.32708177044262</v>
      </c>
      <c r="AC280" s="7"/>
      <c r="AD280" s="268"/>
      <c r="AE280" s="268"/>
      <c r="AF280" s="268"/>
      <c r="AG280" s="13"/>
      <c r="AH280" s="13"/>
      <c r="AI280" s="13"/>
      <c r="AJ280" s="13"/>
      <c r="AK280" s="13"/>
      <c r="AL280" s="15"/>
      <c r="AM280" s="16"/>
    </row>
    <row r="281" spans="1:39" ht="12.75">
      <c r="A281" s="238" t="s">
        <v>42</v>
      </c>
      <c r="B281" s="238"/>
      <c r="C281" s="238"/>
      <c r="D281" s="238"/>
      <c r="E281" s="62">
        <v>36250</v>
      </c>
      <c r="F281" s="52">
        <v>37072</v>
      </c>
      <c r="G281" s="52">
        <v>35117</v>
      </c>
      <c r="H281" s="52">
        <f t="shared" si="17"/>
        <v>96.8744827586207</v>
      </c>
      <c r="I281" s="52">
        <f t="shared" si="18"/>
        <v>94.72647820457489</v>
      </c>
      <c r="AC281" s="7"/>
      <c r="AD281" s="268"/>
      <c r="AE281" s="268"/>
      <c r="AF281" s="268"/>
      <c r="AG281" s="13"/>
      <c r="AH281" s="13"/>
      <c r="AI281" s="13"/>
      <c r="AJ281" s="13"/>
      <c r="AK281" s="13"/>
      <c r="AL281" s="15"/>
      <c r="AM281" s="16"/>
    </row>
    <row r="282" spans="1:39" ht="12.75">
      <c r="A282" s="239" t="s">
        <v>43</v>
      </c>
      <c r="B282" s="239"/>
      <c r="C282" s="239"/>
      <c r="D282" s="239"/>
      <c r="E282" s="53">
        <f>E280-E281</f>
        <v>18166</v>
      </c>
      <c r="F282" s="53">
        <f>F280-F281</f>
        <v>24246</v>
      </c>
      <c r="G282" s="53">
        <f>G280-G281</f>
        <v>61966</v>
      </c>
      <c r="H282" s="53">
        <f t="shared" si="17"/>
        <v>341.1097654959815</v>
      </c>
      <c r="I282" s="53">
        <f t="shared" si="18"/>
        <v>255.57205312216448</v>
      </c>
      <c r="AC282" s="7"/>
      <c r="AD282" s="268"/>
      <c r="AE282" s="268"/>
      <c r="AF282" s="268"/>
      <c r="AG282" s="13"/>
      <c r="AH282" s="13"/>
      <c r="AI282" s="13"/>
      <c r="AJ282" s="13"/>
      <c r="AK282" s="13"/>
      <c r="AL282" s="13"/>
      <c r="AM282" s="13"/>
    </row>
    <row r="283" spans="29:39" ht="12.75">
      <c r="AC283" s="7"/>
      <c r="AD283" s="268"/>
      <c r="AE283" s="268"/>
      <c r="AF283" s="268"/>
      <c r="AG283" s="13"/>
      <c r="AH283" s="13"/>
      <c r="AI283" s="13"/>
      <c r="AJ283" s="13"/>
      <c r="AK283" s="13"/>
      <c r="AL283" s="13"/>
      <c r="AM283" s="13"/>
    </row>
    <row r="284" spans="21:40" ht="12.75">
      <c r="U284" s="7"/>
      <c r="V284" s="11"/>
      <c r="W284" s="11"/>
      <c r="X284" s="11"/>
      <c r="Y284" s="13"/>
      <c r="Z284" s="13"/>
      <c r="AA284" s="13"/>
      <c r="AB284" s="13"/>
      <c r="AK284" s="13"/>
      <c r="AL284" s="13"/>
      <c r="AM284" s="13"/>
      <c r="AN284" s="13"/>
    </row>
    <row r="285" spans="20:39" ht="12.75">
      <c r="T285" s="13"/>
      <c r="U285" s="13"/>
      <c r="V285" s="13"/>
      <c r="W285" s="13"/>
      <c r="X285" s="13"/>
      <c r="Y285" s="13"/>
      <c r="Z285" s="13"/>
      <c r="AA285" s="13"/>
      <c r="AC285" s="7"/>
      <c r="AD285" s="271"/>
      <c r="AE285" s="272"/>
      <c r="AF285" s="273"/>
      <c r="AG285" s="13"/>
      <c r="AH285" s="13"/>
      <c r="AI285" s="13"/>
      <c r="AJ285" s="13"/>
      <c r="AK285" s="13"/>
      <c r="AL285" s="13"/>
      <c r="AM285" s="13"/>
    </row>
    <row r="286" spans="29:39" ht="12.75">
      <c r="AC286" s="7"/>
      <c r="AD286" s="268"/>
      <c r="AE286" s="268"/>
      <c r="AF286" s="268"/>
      <c r="AG286" s="13"/>
      <c r="AH286" s="13"/>
      <c r="AI286" s="13"/>
      <c r="AJ286" s="13"/>
      <c r="AK286" s="13"/>
      <c r="AL286" s="13"/>
      <c r="AM286" s="13"/>
    </row>
    <row r="287" spans="29:39" ht="12.75">
      <c r="AC287" s="7"/>
      <c r="AD287" s="268"/>
      <c r="AE287" s="268"/>
      <c r="AF287" s="268"/>
      <c r="AG287" s="13"/>
      <c r="AH287" s="13"/>
      <c r="AI287" s="13"/>
      <c r="AJ287" s="13"/>
      <c r="AK287" s="13"/>
      <c r="AL287" s="13"/>
      <c r="AM287" s="13"/>
    </row>
    <row r="288" spans="29:39" ht="12.75">
      <c r="AC288" s="7"/>
      <c r="AD288" s="268"/>
      <c r="AE288" s="268"/>
      <c r="AF288" s="268"/>
      <c r="AG288" s="13"/>
      <c r="AH288" s="13"/>
      <c r="AI288" s="13"/>
      <c r="AJ288" s="13"/>
      <c r="AK288" s="13"/>
      <c r="AL288" s="13"/>
      <c r="AM288" s="13"/>
    </row>
    <row r="289" spans="29:39" ht="12.75">
      <c r="AC289" s="7"/>
      <c r="AD289" s="268"/>
      <c r="AE289" s="268"/>
      <c r="AF289" s="268"/>
      <c r="AG289" s="13"/>
      <c r="AH289" s="13"/>
      <c r="AI289" s="13"/>
      <c r="AJ289" s="13"/>
      <c r="AK289" s="13"/>
      <c r="AL289" s="13"/>
      <c r="AM289" s="13"/>
    </row>
    <row r="290" spans="28:35" ht="12.75">
      <c r="AB290" s="11"/>
      <c r="AC290" s="13"/>
      <c r="AD290" s="13"/>
      <c r="AE290" s="13"/>
      <c r="AF290" s="13"/>
      <c r="AG290" s="13"/>
      <c r="AH290" s="13"/>
      <c r="AI290" s="13"/>
    </row>
    <row r="291" spans="24:43" ht="12.75">
      <c r="X291" s="7"/>
      <c r="Y291" s="268"/>
      <c r="Z291" s="268"/>
      <c r="AA291" s="268"/>
      <c r="AB291" s="13"/>
      <c r="AC291" s="13"/>
      <c r="AD291" s="13"/>
      <c r="AE291" s="13"/>
      <c r="AF291" s="11"/>
      <c r="AG291" s="11"/>
      <c r="AH291" s="11"/>
      <c r="AI291" s="11"/>
      <c r="AJ291" s="11"/>
      <c r="AK291" s="11"/>
      <c r="AL291" s="11"/>
      <c r="AM291" s="11"/>
      <c r="AN291" s="13"/>
      <c r="AO291" s="13"/>
      <c r="AP291" s="13"/>
      <c r="AQ291" s="13"/>
    </row>
    <row r="292" spans="20:43" ht="12.75">
      <c r="T292" s="7"/>
      <c r="U292" s="268"/>
      <c r="V292" s="268"/>
      <c r="W292" s="268"/>
      <c r="AB292" s="7"/>
      <c r="AC292" s="268"/>
      <c r="AD292" s="268"/>
      <c r="AE292" s="268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24:34" ht="12.75">
      <c r="X293" s="7"/>
      <c r="Y293" s="268"/>
      <c r="Z293" s="268"/>
      <c r="AA293" s="268"/>
      <c r="AB293" s="13"/>
      <c r="AC293" s="13"/>
      <c r="AD293" s="13"/>
      <c r="AE293" s="13"/>
      <c r="AF293" s="13"/>
      <c r="AG293" s="13"/>
      <c r="AH293" s="13"/>
    </row>
    <row r="294" spans="24:34" ht="12.75">
      <c r="X294" s="7"/>
      <c r="Y294" s="268"/>
      <c r="Z294" s="268"/>
      <c r="AA294" s="268"/>
      <c r="AB294" s="13"/>
      <c r="AC294" s="13"/>
      <c r="AD294" s="13"/>
      <c r="AE294" s="13"/>
      <c r="AF294" s="13"/>
      <c r="AG294" s="13"/>
      <c r="AH294" s="13"/>
    </row>
    <row r="295" spans="24:34" ht="12.75">
      <c r="X295" s="7"/>
      <c r="Y295" s="268"/>
      <c r="Z295" s="268"/>
      <c r="AA295" s="268"/>
      <c r="AB295" s="13"/>
      <c r="AC295" s="13"/>
      <c r="AD295" s="13"/>
      <c r="AE295" s="13"/>
      <c r="AF295" s="13"/>
      <c r="AG295" s="13"/>
      <c r="AH295" s="13"/>
    </row>
    <row r="296" spans="24:34" ht="12.75">
      <c r="X296" s="7"/>
      <c r="Y296" s="268"/>
      <c r="Z296" s="268"/>
      <c r="AA296" s="268"/>
      <c r="AB296" s="13"/>
      <c r="AC296" s="13"/>
      <c r="AD296" s="13"/>
      <c r="AE296" s="13"/>
      <c r="AF296" s="13"/>
      <c r="AG296" s="13"/>
      <c r="AH296" s="13"/>
    </row>
    <row r="297" spans="24:34" ht="12.75">
      <c r="X297" s="7"/>
      <c r="Y297" s="11"/>
      <c r="Z297" s="11"/>
      <c r="AA297" s="11"/>
      <c r="AB297" s="13"/>
      <c r="AC297" s="13"/>
      <c r="AD297" s="13"/>
      <c r="AE297" s="13"/>
      <c r="AF297" s="13"/>
      <c r="AG297" s="13"/>
      <c r="AH297" s="13"/>
    </row>
    <row r="298" spans="24:34" ht="12.75">
      <c r="X298" s="7"/>
      <c r="Y298" s="11"/>
      <c r="Z298" s="11"/>
      <c r="AA298" s="11"/>
      <c r="AB298" s="13"/>
      <c r="AC298" s="13"/>
      <c r="AD298" s="13"/>
      <c r="AE298" s="13"/>
      <c r="AF298" s="13"/>
      <c r="AG298" s="13"/>
      <c r="AH298" s="13"/>
    </row>
    <row r="299" spans="24:34" ht="12.75">
      <c r="X299" s="7"/>
      <c r="Y299" s="268"/>
      <c r="Z299" s="268"/>
      <c r="AA299" s="268"/>
      <c r="AB299" s="13"/>
      <c r="AC299" s="13"/>
      <c r="AD299" s="13"/>
      <c r="AE299" s="13"/>
      <c r="AF299" s="13"/>
      <c r="AG299" s="13"/>
      <c r="AH299" s="13"/>
    </row>
    <row r="300" spans="24:34" ht="12.75">
      <c r="X300" s="7"/>
      <c r="Y300" s="11"/>
      <c r="Z300" s="11"/>
      <c r="AA300" s="11"/>
      <c r="AB300" s="13"/>
      <c r="AC300" s="13"/>
      <c r="AD300" s="13"/>
      <c r="AE300" s="13"/>
      <c r="AF300" s="13"/>
      <c r="AG300" s="13"/>
      <c r="AH300" s="13"/>
    </row>
    <row r="301" spans="24:34" ht="12.75">
      <c r="X301" s="7"/>
      <c r="Y301" s="11"/>
      <c r="Z301" s="11"/>
      <c r="AA301" s="11"/>
      <c r="AB301" s="13"/>
      <c r="AC301" s="13"/>
      <c r="AD301" s="13"/>
      <c r="AE301" s="13"/>
      <c r="AF301" s="13"/>
      <c r="AG301" s="13"/>
      <c r="AH301" s="13"/>
    </row>
    <row r="302" spans="24:34" ht="12.75">
      <c r="X302" s="7"/>
      <c r="Y302" s="11"/>
      <c r="Z302" s="11"/>
      <c r="AA302" s="11"/>
      <c r="AB302" s="13"/>
      <c r="AC302" s="13"/>
      <c r="AD302" s="13"/>
      <c r="AE302" s="13"/>
      <c r="AF302" s="13"/>
      <c r="AG302" s="13"/>
      <c r="AH302" s="13"/>
    </row>
    <row r="303" spans="24:34" ht="12.75">
      <c r="X303" s="7"/>
      <c r="Y303" s="11"/>
      <c r="Z303" s="11"/>
      <c r="AA303" s="11"/>
      <c r="AB303" s="13"/>
      <c r="AC303" s="13"/>
      <c r="AD303" s="13"/>
      <c r="AE303" s="13"/>
      <c r="AF303" s="13"/>
      <c r="AG303" s="13"/>
      <c r="AH303" s="13"/>
    </row>
    <row r="304" spans="24:34" ht="12.75">
      <c r="X304" s="7"/>
      <c r="Y304" s="11"/>
      <c r="Z304" s="11"/>
      <c r="AA304" s="11"/>
      <c r="AB304" s="13"/>
      <c r="AC304" s="13"/>
      <c r="AD304" s="13"/>
      <c r="AE304" s="13"/>
      <c r="AF304" s="13"/>
      <c r="AG304" s="13"/>
      <c r="AH304" s="13"/>
    </row>
    <row r="305" spans="1:34" ht="12.75">
      <c r="A305" s="258" t="s">
        <v>46</v>
      </c>
      <c r="B305" s="258"/>
      <c r="C305" s="258"/>
      <c r="X305" s="7"/>
      <c r="Y305" s="268"/>
      <c r="Z305" s="268"/>
      <c r="AA305" s="268"/>
      <c r="AB305" s="13"/>
      <c r="AC305" s="13"/>
      <c r="AD305" s="13"/>
      <c r="AE305" s="13"/>
      <c r="AF305" s="13"/>
      <c r="AG305" s="13"/>
      <c r="AH305" s="13"/>
    </row>
    <row r="306" spans="1:34" ht="12.75">
      <c r="A306" s="258" t="s">
        <v>67</v>
      </c>
      <c r="B306" s="258"/>
      <c r="C306" s="258"/>
      <c r="X306" s="7"/>
      <c r="Y306" s="268"/>
      <c r="Z306" s="268"/>
      <c r="AA306" s="268"/>
      <c r="AB306" s="13"/>
      <c r="AC306" s="13"/>
      <c r="AD306" s="13"/>
      <c r="AE306" s="13"/>
      <c r="AF306" s="13"/>
      <c r="AG306" s="13"/>
      <c r="AH306" s="13"/>
    </row>
    <row r="307" spans="5:34" ht="12.75">
      <c r="E307" s="248" t="s">
        <v>47</v>
      </c>
      <c r="F307" s="248"/>
      <c r="X307" s="7"/>
      <c r="Y307" s="268"/>
      <c r="Z307" s="268"/>
      <c r="AA307" s="268"/>
      <c r="AB307" s="13"/>
      <c r="AC307" s="13"/>
      <c r="AD307" s="13"/>
      <c r="AE307" s="13"/>
      <c r="AF307" s="13"/>
      <c r="AG307" s="13"/>
      <c r="AH307" s="13"/>
    </row>
    <row r="308" spans="4:34" ht="12.75">
      <c r="D308" s="248" t="s">
        <v>48</v>
      </c>
      <c r="E308" s="248"/>
      <c r="F308" s="248"/>
      <c r="G308" s="248"/>
      <c r="X308" s="7"/>
      <c r="Y308" s="268"/>
      <c r="Z308" s="268"/>
      <c r="AA308" s="268"/>
      <c r="AB308" s="13"/>
      <c r="AC308" s="13"/>
      <c r="AD308" s="13"/>
      <c r="AE308" s="13"/>
      <c r="AF308" s="13"/>
      <c r="AG308" s="13"/>
      <c r="AH308" s="13"/>
    </row>
    <row r="309" spans="9:34" ht="12.75">
      <c r="I309" s="43" t="s">
        <v>74</v>
      </c>
      <c r="X309" s="7"/>
      <c r="Y309" s="268"/>
      <c r="Z309" s="268"/>
      <c r="AA309" s="268"/>
      <c r="AB309" s="13"/>
      <c r="AC309" s="13"/>
      <c r="AD309" s="13"/>
      <c r="AE309" s="13"/>
      <c r="AF309" s="13"/>
      <c r="AG309" s="13"/>
      <c r="AH309" s="13"/>
    </row>
    <row r="310" spans="24:34" ht="12.75">
      <c r="X310" s="7"/>
      <c r="Y310" s="268"/>
      <c r="Z310" s="268"/>
      <c r="AA310" s="268"/>
      <c r="AB310" s="13"/>
      <c r="AC310" s="13"/>
      <c r="AD310" s="13"/>
      <c r="AE310" s="13"/>
      <c r="AF310" s="13"/>
      <c r="AG310" s="13"/>
      <c r="AH310" s="13"/>
    </row>
    <row r="311" spans="1:34" ht="12.75">
      <c r="A311" s="251" t="s">
        <v>0</v>
      </c>
      <c r="B311" s="252"/>
      <c r="C311" s="252"/>
      <c r="D311" s="253"/>
      <c r="E311" s="45" t="s">
        <v>49</v>
      </c>
      <c r="F311" s="45" t="s">
        <v>51</v>
      </c>
      <c r="G311" s="46" t="s">
        <v>49</v>
      </c>
      <c r="H311" s="254" t="s">
        <v>54</v>
      </c>
      <c r="I311" s="254"/>
      <c r="X311" s="7"/>
      <c r="Y311" s="268"/>
      <c r="Z311" s="268"/>
      <c r="AA311" s="268"/>
      <c r="AB311" s="13"/>
      <c r="AC311" s="13"/>
      <c r="AD311" s="13"/>
      <c r="AE311" s="13"/>
      <c r="AF311" s="13"/>
      <c r="AG311" s="13"/>
      <c r="AH311" s="13"/>
    </row>
    <row r="312" spans="1:34" ht="12.75">
      <c r="A312" s="252"/>
      <c r="B312" s="252"/>
      <c r="C312" s="252"/>
      <c r="D312" s="253"/>
      <c r="E312" s="47" t="s">
        <v>50</v>
      </c>
      <c r="F312" s="47" t="s">
        <v>52</v>
      </c>
      <c r="G312" s="48" t="s">
        <v>53</v>
      </c>
      <c r="H312" s="49" t="s">
        <v>62</v>
      </c>
      <c r="I312" s="49" t="s">
        <v>63</v>
      </c>
      <c r="X312" s="7"/>
      <c r="Y312" s="268"/>
      <c r="Z312" s="268"/>
      <c r="AA312" s="268"/>
      <c r="AB312" s="13"/>
      <c r="AC312" s="13"/>
      <c r="AD312" s="13"/>
      <c r="AE312" s="13"/>
      <c r="AF312" s="13"/>
      <c r="AG312" s="13"/>
      <c r="AH312" s="13"/>
    </row>
    <row r="313" spans="1:34" ht="12.75">
      <c r="A313" s="42">
        <v>1</v>
      </c>
      <c r="B313" s="255">
        <v>2</v>
      </c>
      <c r="C313" s="255"/>
      <c r="D313" s="256"/>
      <c r="E313" s="47">
        <v>3</v>
      </c>
      <c r="F313" s="47">
        <v>4</v>
      </c>
      <c r="G313" s="47">
        <v>5</v>
      </c>
      <c r="H313" s="50">
        <v>6</v>
      </c>
      <c r="I313" s="50">
        <v>7</v>
      </c>
      <c r="X313" s="7"/>
      <c r="Y313" s="275"/>
      <c r="Z313" s="275"/>
      <c r="AA313" s="275"/>
      <c r="AB313" s="13"/>
      <c r="AC313" s="13"/>
      <c r="AD313" s="13"/>
      <c r="AE313" s="13"/>
      <c r="AF313" s="13"/>
      <c r="AG313" s="13"/>
      <c r="AH313" s="13"/>
    </row>
    <row r="314" spans="1:34" ht="12.75" customHeight="1">
      <c r="A314" s="257" t="s">
        <v>5</v>
      </c>
      <c r="B314" s="257"/>
      <c r="C314" s="257"/>
      <c r="D314" s="257"/>
      <c r="E314" s="51"/>
      <c r="F314" s="51"/>
      <c r="G314" s="51"/>
      <c r="H314" s="51"/>
      <c r="I314" s="51"/>
      <c r="X314" s="7"/>
      <c r="Y314" s="275"/>
      <c r="Z314" s="275"/>
      <c r="AA314" s="275"/>
      <c r="AB314" s="13"/>
      <c r="AC314" s="13"/>
      <c r="AD314" s="13"/>
      <c r="AE314" s="13"/>
      <c r="AF314" s="13"/>
      <c r="AG314" s="13"/>
      <c r="AH314" s="13"/>
    </row>
    <row r="315" spans="1:34" ht="12.75" customHeight="1">
      <c r="A315" s="40">
        <v>600</v>
      </c>
      <c r="B315" s="237" t="s">
        <v>1</v>
      </c>
      <c r="C315" s="237"/>
      <c r="D315" s="237"/>
      <c r="E315" s="62">
        <v>328884</v>
      </c>
      <c r="F315" s="62">
        <f>L315/2</f>
        <v>419226</v>
      </c>
      <c r="G315" s="62">
        <v>421575</v>
      </c>
      <c r="H315" s="62">
        <f>G315/E315*100</f>
        <v>128.18349326814317</v>
      </c>
      <c r="I315" s="62">
        <f>G315/F315*100</f>
        <v>100.56031830086873</v>
      </c>
      <c r="L315" s="13">
        <v>838452</v>
      </c>
      <c r="X315" s="243"/>
      <c r="Y315" s="243"/>
      <c r="Z315" s="243"/>
      <c r="AA315" s="243"/>
      <c r="AB315" s="14"/>
      <c r="AC315" s="14"/>
      <c r="AD315" s="14"/>
      <c r="AE315" s="14"/>
      <c r="AF315" s="13"/>
      <c r="AG315" s="13"/>
      <c r="AH315" s="13"/>
    </row>
    <row r="316" spans="1:34" ht="12.75">
      <c r="A316" s="40">
        <v>619</v>
      </c>
      <c r="B316" s="237" t="s">
        <v>78</v>
      </c>
      <c r="C316" s="237"/>
      <c r="D316" s="237"/>
      <c r="E316" s="62">
        <v>0</v>
      </c>
      <c r="F316" s="62">
        <v>0</v>
      </c>
      <c r="G316" s="62">
        <v>11</v>
      </c>
      <c r="H316" s="62">
        <v>0</v>
      </c>
      <c r="I316" s="62">
        <v>0</v>
      </c>
      <c r="L316" s="13">
        <v>20000</v>
      </c>
      <c r="AF316" s="14"/>
      <c r="AG316" s="14"/>
      <c r="AH316" s="14"/>
    </row>
    <row r="317" spans="1:34" ht="12.75">
      <c r="A317" s="40">
        <v>630</v>
      </c>
      <c r="B317" s="237" t="s">
        <v>6</v>
      </c>
      <c r="C317" s="237"/>
      <c r="D317" s="237"/>
      <c r="E317" s="62">
        <v>0</v>
      </c>
      <c r="F317" s="62">
        <v>10000</v>
      </c>
      <c r="G317" s="62">
        <v>19669</v>
      </c>
      <c r="H317" s="62">
        <v>0</v>
      </c>
      <c r="I317" s="62">
        <f>G317/F317*100</f>
        <v>196.69</v>
      </c>
      <c r="L317" s="13">
        <v>0</v>
      </c>
      <c r="AG317" s="13"/>
      <c r="AH317" s="13"/>
    </row>
    <row r="318" spans="1:22" ht="12.75">
      <c r="A318" s="40">
        <v>635</v>
      </c>
      <c r="B318" s="237" t="s">
        <v>4</v>
      </c>
      <c r="C318" s="237"/>
      <c r="D318" s="237"/>
      <c r="E318" s="62">
        <v>66</v>
      </c>
      <c r="F318" s="62">
        <v>0</v>
      </c>
      <c r="G318" s="62">
        <v>123</v>
      </c>
      <c r="H318" s="62">
        <f>G318/E318*100</f>
        <v>186.36363636363635</v>
      </c>
      <c r="I318" s="62">
        <v>0</v>
      </c>
      <c r="L318" s="13">
        <v>125000</v>
      </c>
      <c r="U318" s="14"/>
      <c r="V318" s="14"/>
    </row>
    <row r="319" spans="1:12" ht="12.75">
      <c r="A319" s="40">
        <v>639</v>
      </c>
      <c r="B319" s="237" t="s">
        <v>7</v>
      </c>
      <c r="C319" s="237"/>
      <c r="D319" s="237"/>
      <c r="E319" s="62">
        <v>47746</v>
      </c>
      <c r="F319" s="62">
        <v>62500</v>
      </c>
      <c r="G319" s="62">
        <v>39954</v>
      </c>
      <c r="H319" s="62">
        <f>G319/E319*100</f>
        <v>83.68030829807732</v>
      </c>
      <c r="I319" s="62">
        <f>G319/F319*100</f>
        <v>63.92640000000001</v>
      </c>
      <c r="L319" s="14">
        <f>SUM(L315:L318)</f>
        <v>983452</v>
      </c>
    </row>
    <row r="320" spans="1:9" ht="12.75">
      <c r="A320" s="249" t="s">
        <v>8</v>
      </c>
      <c r="B320" s="249"/>
      <c r="C320" s="249"/>
      <c r="D320" s="249"/>
      <c r="E320" s="63">
        <f>SUM(E315:E319)</f>
        <v>376696</v>
      </c>
      <c r="F320" s="63">
        <f>SUM(F315:F319)</f>
        <v>491726</v>
      </c>
      <c r="G320" s="63">
        <f>SUM(G315:G319)</f>
        <v>481332</v>
      </c>
      <c r="H320" s="63">
        <f>G320/E320*100</f>
        <v>127.77730583812942</v>
      </c>
      <c r="I320" s="63">
        <f>G320/F320*100</f>
        <v>97.8862211882227</v>
      </c>
    </row>
    <row r="321" spans="1:15" ht="12.75" customHeight="1">
      <c r="A321" s="250" t="s">
        <v>10</v>
      </c>
      <c r="B321" s="250"/>
      <c r="C321" s="250"/>
      <c r="D321" s="250"/>
      <c r="E321" s="54"/>
      <c r="F321" s="54"/>
      <c r="G321" s="54"/>
      <c r="H321" s="54"/>
      <c r="I321" s="54"/>
      <c r="L321" s="25"/>
      <c r="M321" s="25"/>
      <c r="N321" s="25"/>
      <c r="O321" s="25"/>
    </row>
    <row r="322" spans="1:20" ht="12.75" customHeight="1">
      <c r="A322" s="40">
        <v>300</v>
      </c>
      <c r="B322" s="237" t="s">
        <v>11</v>
      </c>
      <c r="C322" s="237"/>
      <c r="D322" s="237"/>
      <c r="E322" s="62">
        <v>5660</v>
      </c>
      <c r="F322" s="62">
        <f>L322/2</f>
        <v>13860</v>
      </c>
      <c r="G322" s="62">
        <v>4421</v>
      </c>
      <c r="H322" s="62">
        <f>G322/E322*100</f>
        <v>78.10954063604241</v>
      </c>
      <c r="I322" s="52">
        <f>G322/F322*100</f>
        <v>31.897546897546896</v>
      </c>
      <c r="L322" s="13">
        <v>27720</v>
      </c>
      <c r="M322" s="3"/>
      <c r="N322" s="3"/>
      <c r="O322" s="3"/>
      <c r="T322" s="25"/>
    </row>
    <row r="323" spans="1:20" ht="12.75" customHeight="1">
      <c r="A323" s="40">
        <v>301</v>
      </c>
      <c r="B323" s="237" t="s">
        <v>12</v>
      </c>
      <c r="C323" s="237"/>
      <c r="D323" s="237"/>
      <c r="E323" s="62">
        <v>27784</v>
      </c>
      <c r="F323" s="62">
        <f aca="true" t="shared" si="19" ref="F323:F349">L323/2</f>
        <v>26109</v>
      </c>
      <c r="G323" s="62">
        <v>18747</v>
      </c>
      <c r="H323" s="62">
        <f aca="true" t="shared" si="20" ref="H323:H356">G323/E323*100</f>
        <v>67.47408580477973</v>
      </c>
      <c r="I323" s="52">
        <f aca="true" t="shared" si="21" ref="I323:I357">G323/F323*100</f>
        <v>71.80282661151327</v>
      </c>
      <c r="L323" s="13">
        <v>52218</v>
      </c>
      <c r="M323" s="2"/>
      <c r="N323" s="2"/>
      <c r="O323" s="2"/>
      <c r="P323" s="25"/>
      <c r="Q323" s="25"/>
      <c r="R323" s="25"/>
      <c r="S323" s="25"/>
      <c r="T323" s="3"/>
    </row>
    <row r="324" spans="1:22" ht="12.75" customHeight="1">
      <c r="A324" s="40">
        <v>302</v>
      </c>
      <c r="B324" s="237" t="s">
        <v>13</v>
      </c>
      <c r="C324" s="237"/>
      <c r="D324" s="237"/>
      <c r="E324" s="62">
        <v>11587</v>
      </c>
      <c r="F324" s="62">
        <f t="shared" si="19"/>
        <v>10649.5</v>
      </c>
      <c r="G324" s="62">
        <v>2147</v>
      </c>
      <c r="H324" s="62">
        <f t="shared" si="20"/>
        <v>18.529386381289374</v>
      </c>
      <c r="I324" s="52">
        <f t="shared" si="21"/>
        <v>20.16057091882248</v>
      </c>
      <c r="L324" s="13">
        <v>21299</v>
      </c>
      <c r="M324" s="2"/>
      <c r="N324" s="2"/>
      <c r="O324" s="2"/>
      <c r="P324" s="3"/>
      <c r="Q324" s="3"/>
      <c r="R324" s="3"/>
      <c r="S324" s="3"/>
      <c r="T324" s="2"/>
      <c r="U324" s="25"/>
      <c r="V324" s="25"/>
    </row>
    <row r="325" spans="1:33" ht="12.75" customHeight="1">
      <c r="A325" s="40">
        <v>303</v>
      </c>
      <c r="B325" s="237" t="s">
        <v>14</v>
      </c>
      <c r="C325" s="237"/>
      <c r="D325" s="237"/>
      <c r="E325" s="62">
        <v>1853</v>
      </c>
      <c r="F325" s="62">
        <f t="shared" si="19"/>
        <v>2622.5</v>
      </c>
      <c r="G325" s="62">
        <v>545</v>
      </c>
      <c r="H325" s="62">
        <f t="shared" si="20"/>
        <v>29.411764705882355</v>
      </c>
      <c r="I325" s="52">
        <f t="shared" si="21"/>
        <v>20.781696854146805</v>
      </c>
      <c r="L325" s="13">
        <v>5245</v>
      </c>
      <c r="P325" s="2"/>
      <c r="Q325" s="2"/>
      <c r="R325" s="2"/>
      <c r="S325" s="2"/>
      <c r="W325" s="251"/>
      <c r="X325" s="252"/>
      <c r="Y325" s="252"/>
      <c r="Z325" s="252"/>
      <c r="AA325" s="26"/>
      <c r="AB325" s="27"/>
      <c r="AC325" s="27"/>
      <c r="AD325" s="27"/>
      <c r="AE325" s="2"/>
      <c r="AF325" s="3"/>
      <c r="AG325" s="3"/>
    </row>
    <row r="326" spans="1:33" ht="12.75">
      <c r="A326" s="40">
        <v>310</v>
      </c>
      <c r="B326" s="41" t="s">
        <v>30</v>
      </c>
      <c r="C326" s="41"/>
      <c r="D326" s="41"/>
      <c r="E326" s="62">
        <v>15418</v>
      </c>
      <c r="F326" s="62">
        <f t="shared" si="19"/>
        <v>18000</v>
      </c>
      <c r="G326" s="62">
        <v>18170</v>
      </c>
      <c r="H326" s="62">
        <f t="shared" si="20"/>
        <v>117.84926709041382</v>
      </c>
      <c r="I326" s="52">
        <f t="shared" si="21"/>
        <v>100.94444444444444</v>
      </c>
      <c r="L326" s="13">
        <v>36000</v>
      </c>
      <c r="P326" s="2"/>
      <c r="Q326" s="2"/>
      <c r="R326" s="2"/>
      <c r="S326" s="2"/>
      <c r="W326" s="252"/>
      <c r="X326" s="252"/>
      <c r="Y326" s="252"/>
      <c r="Z326" s="252"/>
      <c r="AA326" s="1"/>
      <c r="AB326" s="1"/>
      <c r="AC326" s="1"/>
      <c r="AD326" s="1"/>
      <c r="AE326" s="27"/>
      <c r="AF326" s="2"/>
      <c r="AG326" s="2"/>
    </row>
    <row r="327" spans="1:33" ht="12.75">
      <c r="A327" s="40">
        <v>320</v>
      </c>
      <c r="B327" s="240" t="s">
        <v>31</v>
      </c>
      <c r="C327" s="241"/>
      <c r="D327" s="242"/>
      <c r="E327" s="62">
        <v>199367</v>
      </c>
      <c r="F327" s="62">
        <f t="shared" si="19"/>
        <v>211580</v>
      </c>
      <c r="G327" s="62">
        <v>201825</v>
      </c>
      <c r="H327" s="62">
        <f t="shared" si="20"/>
        <v>101.23290213525809</v>
      </c>
      <c r="I327" s="52">
        <f t="shared" si="21"/>
        <v>95.38945079875224</v>
      </c>
      <c r="L327" s="13">
        <v>423160</v>
      </c>
      <c r="W327" s="257"/>
      <c r="X327" s="257"/>
      <c r="Y327" s="257"/>
      <c r="Z327" s="257"/>
      <c r="AE327" s="1"/>
      <c r="AF327" s="2"/>
      <c r="AG327" s="2"/>
    </row>
    <row r="328" spans="1:33" ht="12.75">
      <c r="A328" s="40">
        <v>328</v>
      </c>
      <c r="B328" s="237" t="s">
        <v>32</v>
      </c>
      <c r="C328" s="237"/>
      <c r="D328" s="237"/>
      <c r="E328" s="62">
        <v>32678</v>
      </c>
      <c r="F328" s="62">
        <f t="shared" si="19"/>
        <v>41150</v>
      </c>
      <c r="G328" s="62">
        <v>40933</v>
      </c>
      <c r="H328" s="62">
        <f t="shared" si="20"/>
        <v>125.26164391945652</v>
      </c>
      <c r="I328" s="52">
        <f t="shared" si="21"/>
        <v>99.4726609963548</v>
      </c>
      <c r="L328" s="13">
        <v>82300</v>
      </c>
      <c r="AF328" s="28"/>
      <c r="AG328" s="5"/>
    </row>
    <row r="329" spans="1:33" ht="12.75">
      <c r="A329" s="40">
        <v>330</v>
      </c>
      <c r="B329" s="237" t="s">
        <v>15</v>
      </c>
      <c r="C329" s="237"/>
      <c r="D329" s="237"/>
      <c r="E329" s="62">
        <v>19984</v>
      </c>
      <c r="F329" s="62">
        <f t="shared" si="19"/>
        <v>33672</v>
      </c>
      <c r="G329" s="62">
        <v>42372</v>
      </c>
      <c r="H329" s="62">
        <f t="shared" si="20"/>
        <v>212.02962369895917</v>
      </c>
      <c r="I329" s="52">
        <f t="shared" si="21"/>
        <v>125.83749109052032</v>
      </c>
      <c r="L329" s="13">
        <v>67344</v>
      </c>
      <c r="W329" s="7"/>
      <c r="X329" s="268"/>
      <c r="Y329" s="268"/>
      <c r="Z329" s="268"/>
      <c r="AA329" s="13"/>
      <c r="AB329" s="13"/>
      <c r="AC329" s="13"/>
      <c r="AD329" s="13"/>
      <c r="AF329" s="4"/>
      <c r="AG329" s="6"/>
    </row>
    <row r="330" spans="1:31" ht="12.75">
      <c r="A330" s="40">
        <v>331</v>
      </c>
      <c r="B330" s="237" t="s">
        <v>33</v>
      </c>
      <c r="C330" s="237"/>
      <c r="D330" s="237"/>
      <c r="E330" s="62">
        <v>0</v>
      </c>
      <c r="F330" s="62">
        <f t="shared" si="19"/>
        <v>1332.5</v>
      </c>
      <c r="G330" s="62">
        <v>421</v>
      </c>
      <c r="H330" s="62">
        <v>0</v>
      </c>
      <c r="I330" s="52">
        <f t="shared" si="21"/>
        <v>31.594746716697937</v>
      </c>
      <c r="L330" s="13">
        <v>2665</v>
      </c>
      <c r="W330" s="7"/>
      <c r="X330" s="268"/>
      <c r="Y330" s="268"/>
      <c r="Z330" s="268"/>
      <c r="AA330" s="13"/>
      <c r="AB330" s="13"/>
      <c r="AC330" s="13"/>
      <c r="AD330" s="13"/>
      <c r="AE330" s="13"/>
    </row>
    <row r="331" spans="1:31" ht="12.75">
      <c r="A331" s="40">
        <v>332</v>
      </c>
      <c r="B331" s="237" t="s">
        <v>16</v>
      </c>
      <c r="C331" s="237"/>
      <c r="D331" s="237"/>
      <c r="E331" s="62">
        <v>5181</v>
      </c>
      <c r="F331" s="62">
        <f t="shared" si="19"/>
        <v>8750</v>
      </c>
      <c r="G331" s="62">
        <v>13127</v>
      </c>
      <c r="H331" s="62">
        <f t="shared" si="20"/>
        <v>253.36807566106927</v>
      </c>
      <c r="I331" s="52">
        <f t="shared" si="21"/>
        <v>150.02285714285713</v>
      </c>
      <c r="L331" s="13">
        <v>17500</v>
      </c>
      <c r="W331" s="7"/>
      <c r="X331" s="268"/>
      <c r="Y331" s="268"/>
      <c r="Z331" s="268"/>
      <c r="AA331" s="13"/>
      <c r="AB331" s="13"/>
      <c r="AC331" s="13"/>
      <c r="AD331" s="13"/>
      <c r="AE331" s="13"/>
    </row>
    <row r="332" spans="1:33" ht="12.75">
      <c r="A332" s="40">
        <v>333</v>
      </c>
      <c r="B332" s="237" t="s">
        <v>17</v>
      </c>
      <c r="C332" s="237"/>
      <c r="D332" s="237"/>
      <c r="E332" s="62">
        <v>1460</v>
      </c>
      <c r="F332" s="62">
        <f t="shared" si="19"/>
        <v>2550</v>
      </c>
      <c r="G332" s="62">
        <v>1316</v>
      </c>
      <c r="H332" s="62">
        <f t="shared" si="20"/>
        <v>90.13698630136986</v>
      </c>
      <c r="I332" s="52">
        <f t="shared" si="21"/>
        <v>51.6078431372549</v>
      </c>
      <c r="L332" s="13">
        <v>5100</v>
      </c>
      <c r="W332" s="7"/>
      <c r="X332" s="268"/>
      <c r="Y332" s="268"/>
      <c r="Z332" s="268"/>
      <c r="AA332" s="13"/>
      <c r="AB332" s="13"/>
      <c r="AC332" s="13"/>
      <c r="AD332" s="13"/>
      <c r="AE332" s="13"/>
      <c r="AF332" s="13"/>
      <c r="AG332" s="13"/>
    </row>
    <row r="333" spans="1:33" ht="12.75">
      <c r="A333" s="40">
        <v>336</v>
      </c>
      <c r="B333" s="237" t="s">
        <v>19</v>
      </c>
      <c r="C333" s="237"/>
      <c r="D333" s="237"/>
      <c r="E333" s="62">
        <v>7864</v>
      </c>
      <c r="F333" s="62">
        <f t="shared" si="19"/>
        <v>5000</v>
      </c>
      <c r="G333" s="62">
        <v>1909</v>
      </c>
      <c r="H333" s="62">
        <f t="shared" si="20"/>
        <v>24.275178026449645</v>
      </c>
      <c r="I333" s="52">
        <f t="shared" si="21"/>
        <v>38.18</v>
      </c>
      <c r="L333" s="13">
        <v>10000</v>
      </c>
      <c r="W333" s="7"/>
      <c r="X333" s="268"/>
      <c r="Y333" s="268"/>
      <c r="Z333" s="268"/>
      <c r="AA333" s="13"/>
      <c r="AB333" s="13"/>
      <c r="AC333" s="13"/>
      <c r="AD333" s="13"/>
      <c r="AE333" s="13"/>
      <c r="AF333" s="13"/>
      <c r="AG333" s="13"/>
    </row>
    <row r="334" spans="1:33" ht="12.75">
      <c r="A334" s="40">
        <v>339</v>
      </c>
      <c r="B334" s="237" t="s">
        <v>20</v>
      </c>
      <c r="C334" s="237"/>
      <c r="D334" s="237"/>
      <c r="E334" s="62">
        <v>181</v>
      </c>
      <c r="F334" s="62">
        <f t="shared" si="19"/>
        <v>1545</v>
      </c>
      <c r="G334" s="62">
        <v>606</v>
      </c>
      <c r="H334" s="62">
        <f t="shared" si="20"/>
        <v>334.8066298342542</v>
      </c>
      <c r="I334" s="52">
        <f t="shared" si="21"/>
        <v>39.22330097087379</v>
      </c>
      <c r="L334" s="13">
        <v>3090</v>
      </c>
      <c r="W334" s="7"/>
      <c r="X334" s="268"/>
      <c r="Y334" s="268"/>
      <c r="Z334" s="268"/>
      <c r="AA334" s="13"/>
      <c r="AB334" s="13"/>
      <c r="AC334" s="13"/>
      <c r="AD334" s="13"/>
      <c r="AE334" s="13"/>
      <c r="AF334" s="13"/>
      <c r="AG334" s="13"/>
    </row>
    <row r="335" spans="1:33" ht="12.75">
      <c r="A335" s="40">
        <v>340</v>
      </c>
      <c r="B335" s="237" t="s">
        <v>34</v>
      </c>
      <c r="C335" s="237"/>
      <c r="D335" s="237"/>
      <c r="E335" s="62">
        <v>81</v>
      </c>
      <c r="F335" s="62">
        <f t="shared" si="19"/>
        <v>750</v>
      </c>
      <c r="G335" s="62">
        <v>417</v>
      </c>
      <c r="H335" s="62">
        <f t="shared" si="20"/>
        <v>514.8148148148148</v>
      </c>
      <c r="I335" s="52">
        <f t="shared" si="21"/>
        <v>55.60000000000001</v>
      </c>
      <c r="L335" s="13">
        <v>1500</v>
      </c>
      <c r="W335" s="269"/>
      <c r="X335" s="269"/>
      <c r="Y335" s="269"/>
      <c r="Z335" s="269"/>
      <c r="AA335" s="14"/>
      <c r="AB335" s="14"/>
      <c r="AC335" s="14"/>
      <c r="AD335" s="14"/>
      <c r="AE335" s="13"/>
      <c r="AF335" s="13"/>
      <c r="AG335" s="13"/>
    </row>
    <row r="336" spans="1:33" ht="12.75">
      <c r="A336" s="40">
        <v>341</v>
      </c>
      <c r="B336" s="237" t="s">
        <v>35</v>
      </c>
      <c r="C336" s="237"/>
      <c r="D336" s="237"/>
      <c r="E336" s="62">
        <v>879</v>
      </c>
      <c r="F336" s="62">
        <f t="shared" si="19"/>
        <v>905</v>
      </c>
      <c r="G336" s="62">
        <v>1031</v>
      </c>
      <c r="H336" s="62">
        <f t="shared" si="20"/>
        <v>117.29237770193402</v>
      </c>
      <c r="I336" s="52">
        <f t="shared" si="21"/>
        <v>113.92265193370166</v>
      </c>
      <c r="L336" s="13">
        <v>1810</v>
      </c>
      <c r="AA336" s="15"/>
      <c r="AB336" s="15"/>
      <c r="AC336" s="15"/>
      <c r="AD336" s="15"/>
      <c r="AE336" s="14"/>
      <c r="AF336" s="13"/>
      <c r="AG336" s="13"/>
    </row>
    <row r="337" spans="1:33" ht="12.75">
      <c r="A337" s="40">
        <v>342</v>
      </c>
      <c r="B337" s="237" t="s">
        <v>21</v>
      </c>
      <c r="C337" s="237"/>
      <c r="D337" s="237"/>
      <c r="E337" s="62">
        <v>392</v>
      </c>
      <c r="F337" s="62">
        <f t="shared" si="19"/>
        <v>1000</v>
      </c>
      <c r="G337" s="62">
        <v>0</v>
      </c>
      <c r="H337" s="62">
        <f t="shared" si="20"/>
        <v>0</v>
      </c>
      <c r="I337" s="52">
        <f t="shared" si="21"/>
        <v>0</v>
      </c>
      <c r="L337" s="13">
        <v>2000</v>
      </c>
      <c r="W337" s="250"/>
      <c r="X337" s="250"/>
      <c r="Y337" s="250"/>
      <c r="Z337" s="250"/>
      <c r="AA337" s="15"/>
      <c r="AB337" s="15"/>
      <c r="AC337" s="15"/>
      <c r="AD337" s="15"/>
      <c r="AE337" s="15"/>
      <c r="AF337" s="13"/>
      <c r="AG337" s="13"/>
    </row>
    <row r="338" spans="1:33" ht="12.75">
      <c r="A338" s="40">
        <v>345</v>
      </c>
      <c r="B338" s="237" t="s">
        <v>23</v>
      </c>
      <c r="C338" s="237"/>
      <c r="D338" s="237"/>
      <c r="E338" s="62">
        <v>36</v>
      </c>
      <c r="F338" s="62">
        <f t="shared" si="19"/>
        <v>500</v>
      </c>
      <c r="G338" s="62">
        <v>200</v>
      </c>
      <c r="H338" s="62">
        <f t="shared" si="20"/>
        <v>555.5555555555555</v>
      </c>
      <c r="I338" s="52">
        <f t="shared" si="21"/>
        <v>40</v>
      </c>
      <c r="L338" s="78">
        <v>1000</v>
      </c>
      <c r="W338" s="77"/>
      <c r="X338" s="274"/>
      <c r="Y338" s="274"/>
      <c r="Z338" s="274"/>
      <c r="AA338" s="78"/>
      <c r="AB338" s="78"/>
      <c r="AC338" s="78"/>
      <c r="AD338" s="78"/>
      <c r="AE338" s="78"/>
      <c r="AF338" s="15"/>
      <c r="AG338" s="16"/>
    </row>
    <row r="339" spans="1:33" ht="12.75">
      <c r="A339" s="73"/>
      <c r="B339" s="74"/>
      <c r="C339" s="74"/>
      <c r="D339" s="74"/>
      <c r="E339" s="81"/>
      <c r="F339" s="81"/>
      <c r="G339" s="81"/>
      <c r="H339" s="81"/>
      <c r="I339" s="71"/>
      <c r="L339" s="33"/>
      <c r="W339" s="82"/>
      <c r="X339" s="83"/>
      <c r="Y339" s="83"/>
      <c r="Z339" s="83"/>
      <c r="AA339" s="33"/>
      <c r="AB339" s="33"/>
      <c r="AC339" s="33"/>
      <c r="AD339" s="33"/>
      <c r="AE339" s="33"/>
      <c r="AF339" s="15"/>
      <c r="AG339" s="16"/>
    </row>
    <row r="340" spans="1:33" ht="12.75">
      <c r="A340" s="73"/>
      <c r="B340" s="74"/>
      <c r="C340" s="74"/>
      <c r="D340" s="74"/>
      <c r="E340" s="81"/>
      <c r="F340" s="81"/>
      <c r="G340" s="81"/>
      <c r="H340" s="81"/>
      <c r="I340" s="71"/>
      <c r="L340" s="33"/>
      <c r="W340" s="82"/>
      <c r="X340" s="83"/>
      <c r="Y340" s="83"/>
      <c r="Z340" s="83"/>
      <c r="AA340" s="33"/>
      <c r="AB340" s="33"/>
      <c r="AC340" s="33"/>
      <c r="AD340" s="33"/>
      <c r="AE340" s="33"/>
      <c r="AF340" s="15"/>
      <c r="AG340" s="16"/>
    </row>
    <row r="341" spans="1:33" ht="12.75">
      <c r="A341" s="73"/>
      <c r="B341" s="74"/>
      <c r="C341" s="74"/>
      <c r="D341" s="74"/>
      <c r="E341" s="81"/>
      <c r="F341" s="81"/>
      <c r="G341" s="81"/>
      <c r="H341" s="81"/>
      <c r="I341" s="71"/>
      <c r="L341" s="33"/>
      <c r="W341" s="82"/>
      <c r="X341" s="83"/>
      <c r="Y341" s="83"/>
      <c r="Z341" s="83"/>
      <c r="AA341" s="33"/>
      <c r="AB341" s="33"/>
      <c r="AC341" s="33"/>
      <c r="AD341" s="33"/>
      <c r="AE341" s="33"/>
      <c r="AF341" s="15"/>
      <c r="AG341" s="16"/>
    </row>
    <row r="342" spans="1:33" ht="12.75">
      <c r="A342" s="73"/>
      <c r="B342" s="74"/>
      <c r="C342" s="74"/>
      <c r="D342" s="74"/>
      <c r="E342" s="81"/>
      <c r="F342" s="81"/>
      <c r="G342" s="81"/>
      <c r="H342" s="81"/>
      <c r="I342" s="71"/>
      <c r="L342" s="33"/>
      <c r="W342" s="82"/>
      <c r="X342" s="83"/>
      <c r="Y342" s="83"/>
      <c r="Z342" s="83"/>
      <c r="AA342" s="33"/>
      <c r="AB342" s="33"/>
      <c r="AC342" s="33"/>
      <c r="AD342" s="33"/>
      <c r="AE342" s="33"/>
      <c r="AF342" s="15"/>
      <c r="AG342" s="16"/>
    </row>
    <row r="343" spans="1:58" s="22" customFormat="1" ht="12.75">
      <c r="A343" s="73"/>
      <c r="B343" s="74"/>
      <c r="C343" s="74"/>
      <c r="D343" s="74"/>
      <c r="E343" s="81"/>
      <c r="F343" s="81"/>
      <c r="G343" s="81"/>
      <c r="H343" s="81"/>
      <c r="I343" s="88" t="s">
        <v>74</v>
      </c>
      <c r="L343" s="33"/>
      <c r="W343" s="82"/>
      <c r="X343" s="83"/>
      <c r="Y343" s="83"/>
      <c r="Z343" s="83"/>
      <c r="AA343" s="33"/>
      <c r="AB343" s="33"/>
      <c r="AC343" s="33"/>
      <c r="AD343" s="33"/>
      <c r="AE343" s="33"/>
      <c r="AF343" s="23"/>
      <c r="AG343" s="16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33" ht="12.75">
      <c r="A344" s="40">
        <v>346</v>
      </c>
      <c r="B344" s="237" t="s">
        <v>24</v>
      </c>
      <c r="C344" s="237"/>
      <c r="D344" s="237"/>
      <c r="E344" s="62">
        <v>0</v>
      </c>
      <c r="F344" s="62">
        <f t="shared" si="19"/>
        <v>800</v>
      </c>
      <c r="G344" s="62">
        <v>0</v>
      </c>
      <c r="H344" s="62">
        <v>0</v>
      </c>
      <c r="I344" s="52">
        <f t="shared" si="21"/>
        <v>0</v>
      </c>
      <c r="L344" s="80">
        <v>1600</v>
      </c>
      <c r="W344" s="79"/>
      <c r="X344" s="270"/>
      <c r="Y344" s="270"/>
      <c r="Z344" s="270"/>
      <c r="AA344" s="80"/>
      <c r="AB344" s="80"/>
      <c r="AC344" s="80"/>
      <c r="AD344" s="80"/>
      <c r="AE344" s="80"/>
      <c r="AF344" s="80"/>
      <c r="AG344" s="80"/>
    </row>
    <row r="345" spans="1:33" ht="12.75">
      <c r="A345" s="40">
        <v>347</v>
      </c>
      <c r="B345" s="237" t="s">
        <v>25</v>
      </c>
      <c r="C345" s="237"/>
      <c r="D345" s="237"/>
      <c r="E345" s="62">
        <v>255</v>
      </c>
      <c r="F345" s="62">
        <f t="shared" si="19"/>
        <v>375</v>
      </c>
      <c r="G345" s="62">
        <v>174</v>
      </c>
      <c r="H345" s="62">
        <f t="shared" si="20"/>
        <v>68.23529411764706</v>
      </c>
      <c r="I345" s="52">
        <f t="shared" si="21"/>
        <v>46.400000000000006</v>
      </c>
      <c r="L345" s="13">
        <v>750</v>
      </c>
      <c r="W345" s="7"/>
      <c r="X345" s="11"/>
      <c r="Y345" s="11"/>
      <c r="Z345" s="11"/>
      <c r="AA345" s="13"/>
      <c r="AB345" s="13"/>
      <c r="AC345" s="13"/>
      <c r="AD345" s="13"/>
      <c r="AE345" s="13"/>
      <c r="AF345" s="13"/>
      <c r="AG345" s="13"/>
    </row>
    <row r="346" spans="1:33" ht="12.75">
      <c r="A346" s="40">
        <v>348</v>
      </c>
      <c r="B346" s="237" t="s">
        <v>26</v>
      </c>
      <c r="C346" s="237"/>
      <c r="D346" s="237"/>
      <c r="E346" s="62">
        <v>229</v>
      </c>
      <c r="F346" s="62">
        <f t="shared" si="19"/>
        <v>506.5</v>
      </c>
      <c r="G346" s="62">
        <v>1224</v>
      </c>
      <c r="H346" s="62">
        <f t="shared" si="20"/>
        <v>534.4978165938865</v>
      </c>
      <c r="I346" s="52">
        <f t="shared" si="21"/>
        <v>241.65844027640674</v>
      </c>
      <c r="L346" s="13">
        <v>1013</v>
      </c>
      <c r="W346" s="7"/>
      <c r="X346" s="271"/>
      <c r="Y346" s="272"/>
      <c r="Z346" s="273"/>
      <c r="AA346" s="13"/>
      <c r="AB346" s="13"/>
      <c r="AC346" s="13"/>
      <c r="AD346" s="13"/>
      <c r="AE346" s="13"/>
      <c r="AF346" s="13"/>
      <c r="AG346" s="13"/>
    </row>
    <row r="347" spans="1:33" ht="12.75">
      <c r="A347" s="40">
        <v>349</v>
      </c>
      <c r="B347" s="237" t="s">
        <v>27</v>
      </c>
      <c r="C347" s="237"/>
      <c r="D347" s="237"/>
      <c r="E347" s="62">
        <v>39</v>
      </c>
      <c r="F347" s="62">
        <f t="shared" si="19"/>
        <v>500</v>
      </c>
      <c r="G347" s="62">
        <v>25</v>
      </c>
      <c r="H347" s="62">
        <f t="shared" si="20"/>
        <v>64.1025641025641</v>
      </c>
      <c r="I347" s="52">
        <f t="shared" si="21"/>
        <v>5</v>
      </c>
      <c r="L347" s="13">
        <v>1000</v>
      </c>
      <c r="W347" s="7"/>
      <c r="X347" s="268"/>
      <c r="Y347" s="268"/>
      <c r="Z347" s="268"/>
      <c r="AA347" s="13"/>
      <c r="AB347" s="13"/>
      <c r="AC347" s="13"/>
      <c r="AD347" s="13"/>
      <c r="AE347" s="13"/>
      <c r="AF347" s="13"/>
      <c r="AG347" s="13"/>
    </row>
    <row r="348" spans="1:33" ht="12.75">
      <c r="A348" s="40">
        <v>3660</v>
      </c>
      <c r="B348" s="237" t="s">
        <v>28</v>
      </c>
      <c r="C348" s="237"/>
      <c r="D348" s="237"/>
      <c r="E348" s="62">
        <v>49333</v>
      </c>
      <c r="F348" s="62">
        <f t="shared" si="19"/>
        <v>62884</v>
      </c>
      <c r="G348" s="62">
        <v>63236</v>
      </c>
      <c r="H348" s="62">
        <f t="shared" si="20"/>
        <v>128.18194717531875</v>
      </c>
      <c r="I348" s="52">
        <f t="shared" si="21"/>
        <v>100.55976082946378</v>
      </c>
      <c r="L348" s="13">
        <v>125768</v>
      </c>
      <c r="W348" s="7"/>
      <c r="X348" s="268"/>
      <c r="Y348" s="268"/>
      <c r="Z348" s="268"/>
      <c r="AA348" s="13"/>
      <c r="AB348" s="13"/>
      <c r="AC348" s="13"/>
      <c r="AD348" s="13"/>
      <c r="AE348" s="13"/>
      <c r="AF348" s="13"/>
      <c r="AG348" s="13"/>
    </row>
    <row r="349" spans="1:33" ht="12.75">
      <c r="A349" s="40">
        <v>3661</v>
      </c>
      <c r="B349" s="237" t="s">
        <v>29</v>
      </c>
      <c r="C349" s="237"/>
      <c r="D349" s="237"/>
      <c r="E349" s="62">
        <v>9866</v>
      </c>
      <c r="F349" s="62">
        <f t="shared" si="19"/>
        <v>12577</v>
      </c>
      <c r="G349" s="62">
        <v>12647</v>
      </c>
      <c r="H349" s="62">
        <f t="shared" si="20"/>
        <v>128.18771538617474</v>
      </c>
      <c r="I349" s="52">
        <f t="shared" si="21"/>
        <v>100.55657151944024</v>
      </c>
      <c r="L349" s="13">
        <v>25154</v>
      </c>
      <c r="W349" s="7"/>
      <c r="X349" s="268"/>
      <c r="Y349" s="268"/>
      <c r="Z349" s="268"/>
      <c r="AA349" s="13"/>
      <c r="AB349" s="13"/>
      <c r="AC349" s="13"/>
      <c r="AD349" s="13"/>
      <c r="AE349" s="13"/>
      <c r="AF349" s="13"/>
      <c r="AG349" s="13"/>
    </row>
    <row r="350" spans="1:33" ht="12.75">
      <c r="A350" s="244" t="s">
        <v>56</v>
      </c>
      <c r="B350" s="245"/>
      <c r="C350" s="245"/>
      <c r="D350" s="246"/>
      <c r="E350" s="63">
        <f>SUM(E322:E349)</f>
        <v>390127</v>
      </c>
      <c r="F350" s="63">
        <f>SUM(F322:F349)</f>
        <v>457618</v>
      </c>
      <c r="G350" s="63">
        <f>SUM(G322:G349)</f>
        <v>425493</v>
      </c>
      <c r="H350" s="63">
        <f t="shared" si="20"/>
        <v>109.06525310988474</v>
      </c>
      <c r="I350" s="53">
        <f t="shared" si="21"/>
        <v>92.97995271165033</v>
      </c>
      <c r="W350" s="7"/>
      <c r="X350" s="268"/>
      <c r="Y350" s="268"/>
      <c r="Z350" s="268"/>
      <c r="AA350" s="13"/>
      <c r="AB350" s="13"/>
      <c r="AC350" s="13"/>
      <c r="AD350" s="13"/>
      <c r="AE350" s="13"/>
      <c r="AF350" s="13"/>
      <c r="AG350" s="13"/>
    </row>
    <row r="351" spans="1:33" ht="12.75">
      <c r="A351" s="40">
        <v>120</v>
      </c>
      <c r="B351" s="241" t="s">
        <v>57</v>
      </c>
      <c r="C351" s="241"/>
      <c r="D351" s="242"/>
      <c r="E351" s="62">
        <v>-32276</v>
      </c>
      <c r="F351" s="62">
        <v>0</v>
      </c>
      <c r="G351" s="62">
        <v>5242</v>
      </c>
      <c r="H351" s="62">
        <v>0</v>
      </c>
      <c r="I351" s="52">
        <v>0</v>
      </c>
      <c r="W351" s="7"/>
      <c r="X351" s="268"/>
      <c r="Y351" s="268"/>
      <c r="Z351" s="268"/>
      <c r="AA351" s="13"/>
      <c r="AB351" s="13"/>
      <c r="AC351" s="13"/>
      <c r="AD351" s="13"/>
      <c r="AE351" s="13"/>
      <c r="AF351" s="13"/>
      <c r="AG351" s="13"/>
    </row>
    <row r="352" spans="1:33" ht="12.75">
      <c r="A352" s="40">
        <v>664</v>
      </c>
      <c r="B352" s="247" t="s">
        <v>37</v>
      </c>
      <c r="C352" s="247"/>
      <c r="D352" s="247"/>
      <c r="E352" s="62">
        <v>4603</v>
      </c>
      <c r="F352" s="62">
        <v>3400</v>
      </c>
      <c r="G352" s="62">
        <v>3709</v>
      </c>
      <c r="H352" s="62">
        <f t="shared" si="20"/>
        <v>80.57788398870302</v>
      </c>
      <c r="I352" s="52">
        <f t="shared" si="21"/>
        <v>109.08823529411764</v>
      </c>
      <c r="W352" s="7"/>
      <c r="X352" s="268"/>
      <c r="Y352" s="268"/>
      <c r="Z352" s="268"/>
      <c r="AA352" s="13"/>
      <c r="AB352" s="13"/>
      <c r="AC352" s="13"/>
      <c r="AD352" s="13"/>
      <c r="AE352" s="13"/>
      <c r="AF352" s="13"/>
      <c r="AG352" s="13"/>
    </row>
    <row r="353" spans="1:33" ht="12.75">
      <c r="A353" s="40">
        <v>688</v>
      </c>
      <c r="B353" s="240" t="s">
        <v>61</v>
      </c>
      <c r="C353" s="241"/>
      <c r="D353" s="242"/>
      <c r="E353" s="62">
        <v>4726</v>
      </c>
      <c r="F353" s="62">
        <v>0</v>
      </c>
      <c r="G353" s="62">
        <v>38</v>
      </c>
      <c r="H353" s="62">
        <f t="shared" si="20"/>
        <v>0.8040626322471436</v>
      </c>
      <c r="I353" s="52">
        <v>0</v>
      </c>
      <c r="W353" s="7"/>
      <c r="X353" s="268"/>
      <c r="Y353" s="268"/>
      <c r="Z353" s="268"/>
      <c r="AA353" s="13"/>
      <c r="AB353" s="13"/>
      <c r="AC353" s="13"/>
      <c r="AD353" s="13"/>
      <c r="AE353" s="13"/>
      <c r="AF353" s="13"/>
      <c r="AG353" s="13"/>
    </row>
    <row r="354" spans="1:33" ht="12.75" customHeight="1">
      <c r="A354" s="243" t="s">
        <v>40</v>
      </c>
      <c r="B354" s="243"/>
      <c r="C354" s="243"/>
      <c r="D354" s="243"/>
      <c r="E354" s="63">
        <f>SUM(E350:E353)</f>
        <v>367180</v>
      </c>
      <c r="F354" s="63">
        <f>SUM(F350:F353)</f>
        <v>461018</v>
      </c>
      <c r="G354" s="63">
        <f>SUM(G350:G353)</f>
        <v>434482</v>
      </c>
      <c r="H354" s="63">
        <f t="shared" si="20"/>
        <v>118.3294297075004</v>
      </c>
      <c r="I354" s="53">
        <f t="shared" si="21"/>
        <v>94.24404253196188</v>
      </c>
      <c r="W354" s="7"/>
      <c r="X354" s="268"/>
      <c r="Y354" s="268"/>
      <c r="Z354" s="268"/>
      <c r="AA354" s="13"/>
      <c r="AB354" s="13"/>
      <c r="AC354" s="13"/>
      <c r="AD354" s="13"/>
      <c r="AE354" s="13"/>
      <c r="AF354" s="13"/>
      <c r="AG354" s="13"/>
    </row>
    <row r="355" spans="1:33" ht="12.75">
      <c r="A355" s="239" t="s">
        <v>41</v>
      </c>
      <c r="B355" s="239"/>
      <c r="C355" s="239"/>
      <c r="D355" s="239"/>
      <c r="E355" s="63">
        <f>E320-E354</f>
        <v>9516</v>
      </c>
      <c r="F355" s="63">
        <f>F320-F354</f>
        <v>30708</v>
      </c>
      <c r="G355" s="63">
        <f>G320-G354</f>
        <v>46850</v>
      </c>
      <c r="H355" s="63">
        <f t="shared" si="20"/>
        <v>492.3287095418243</v>
      </c>
      <c r="I355" s="53">
        <f t="shared" si="21"/>
        <v>152.56610655203855</v>
      </c>
      <c r="W355" s="7"/>
      <c r="X355" s="268"/>
      <c r="Y355" s="268"/>
      <c r="Z355" s="268"/>
      <c r="AA355" s="13"/>
      <c r="AB355" s="13"/>
      <c r="AC355" s="13"/>
      <c r="AD355" s="13"/>
      <c r="AE355" s="13"/>
      <c r="AF355" s="13"/>
      <c r="AG355" s="13"/>
    </row>
    <row r="356" spans="1:33" ht="12.75">
      <c r="A356" s="238" t="s">
        <v>42</v>
      </c>
      <c r="B356" s="238"/>
      <c r="C356" s="238"/>
      <c r="D356" s="238"/>
      <c r="E356" s="62">
        <v>25317</v>
      </c>
      <c r="F356" s="62">
        <v>28614</v>
      </c>
      <c r="G356" s="62">
        <v>29615</v>
      </c>
      <c r="H356" s="62">
        <f t="shared" si="20"/>
        <v>116.9767350001975</v>
      </c>
      <c r="I356" s="52">
        <f t="shared" si="21"/>
        <v>103.4982875515482</v>
      </c>
      <c r="W356" s="7"/>
      <c r="X356" s="268"/>
      <c r="Y356" s="268"/>
      <c r="Z356" s="268"/>
      <c r="AA356" s="13"/>
      <c r="AB356" s="13"/>
      <c r="AC356" s="13"/>
      <c r="AD356" s="13"/>
      <c r="AE356" s="13"/>
      <c r="AF356" s="13"/>
      <c r="AG356" s="13"/>
    </row>
    <row r="357" spans="1:33" ht="12.75">
      <c r="A357" s="239" t="s">
        <v>43</v>
      </c>
      <c r="B357" s="239"/>
      <c r="C357" s="239"/>
      <c r="D357" s="239"/>
      <c r="E357" s="63">
        <f>E355-E356</f>
        <v>-15801</v>
      </c>
      <c r="F357" s="63">
        <f>F355-F356</f>
        <v>2094</v>
      </c>
      <c r="G357" s="63">
        <f>G355-G356</f>
        <v>17235</v>
      </c>
      <c r="H357" s="63">
        <v>0</v>
      </c>
      <c r="I357" s="53">
        <f t="shared" si="21"/>
        <v>823.0659025787965</v>
      </c>
      <c r="W357" s="7"/>
      <c r="X357" s="268"/>
      <c r="Y357" s="268"/>
      <c r="Z357" s="268"/>
      <c r="AA357" s="13"/>
      <c r="AB357" s="13"/>
      <c r="AC357" s="13"/>
      <c r="AD357" s="13"/>
      <c r="AE357" s="13"/>
      <c r="AF357" s="13"/>
      <c r="AG357" s="13"/>
    </row>
    <row r="358" spans="23:33" ht="12.75">
      <c r="W358" s="7"/>
      <c r="X358" s="268"/>
      <c r="Y358" s="268"/>
      <c r="Z358" s="268"/>
      <c r="AA358" s="13"/>
      <c r="AB358" s="13"/>
      <c r="AC358" s="13"/>
      <c r="AD358" s="13"/>
      <c r="AE358" s="13"/>
      <c r="AF358" s="13"/>
      <c r="AG358" s="13"/>
    </row>
    <row r="359" spans="23:33" ht="12.75">
      <c r="W359" s="7"/>
      <c r="X359" s="268"/>
      <c r="Y359" s="268"/>
      <c r="Z359" s="268"/>
      <c r="AA359" s="13"/>
      <c r="AB359" s="13"/>
      <c r="AC359" s="13"/>
      <c r="AD359" s="13"/>
      <c r="AE359" s="13"/>
      <c r="AF359" s="13"/>
      <c r="AG359" s="13"/>
    </row>
    <row r="360" spans="23:33" ht="12.75">
      <c r="W360" s="7"/>
      <c r="X360" s="268"/>
      <c r="Y360" s="268"/>
      <c r="Z360" s="268"/>
      <c r="AA360" s="13"/>
      <c r="AB360" s="13"/>
      <c r="AC360" s="13"/>
      <c r="AD360" s="13"/>
      <c r="AE360" s="13"/>
      <c r="AF360" s="13"/>
      <c r="AG360" s="13"/>
    </row>
    <row r="361" spans="23:33" ht="12.75">
      <c r="W361" s="7"/>
      <c r="X361" s="268"/>
      <c r="Y361" s="268"/>
      <c r="Z361" s="268"/>
      <c r="AA361" s="13"/>
      <c r="AB361" s="13"/>
      <c r="AC361" s="13"/>
      <c r="AD361" s="13"/>
      <c r="AE361" s="13"/>
      <c r="AF361" s="13"/>
      <c r="AG361" s="13"/>
    </row>
    <row r="362" spans="23:33" ht="12.75">
      <c r="W362" s="7"/>
      <c r="X362" s="275"/>
      <c r="Y362" s="275"/>
      <c r="Z362" s="275"/>
      <c r="AA362" s="13"/>
      <c r="AB362" s="13"/>
      <c r="AC362" s="13"/>
      <c r="AD362" s="13"/>
      <c r="AE362" s="13"/>
      <c r="AF362" s="13"/>
      <c r="AG362" s="13"/>
    </row>
    <row r="363" spans="23:33" ht="12.75">
      <c r="W363" s="7"/>
      <c r="X363" s="275"/>
      <c r="Y363" s="275"/>
      <c r="Z363" s="275"/>
      <c r="AA363" s="13"/>
      <c r="AB363" s="13"/>
      <c r="AC363" s="13"/>
      <c r="AD363" s="13"/>
      <c r="AE363" s="13"/>
      <c r="AF363" s="13"/>
      <c r="AG363" s="13"/>
    </row>
    <row r="364" spans="23:33" ht="12.75">
      <c r="W364" s="7"/>
      <c r="X364" s="240"/>
      <c r="Y364" s="241"/>
      <c r="Z364" s="242"/>
      <c r="AA364" s="13"/>
      <c r="AB364" s="13"/>
      <c r="AC364" s="13"/>
      <c r="AD364" s="13"/>
      <c r="AE364" s="13"/>
      <c r="AF364" s="13"/>
      <c r="AG364" s="13"/>
    </row>
    <row r="365" spans="23:33" ht="12.75">
      <c r="W365" s="243"/>
      <c r="X365" s="243"/>
      <c r="Y365" s="243"/>
      <c r="Z365" s="243"/>
      <c r="AA365" s="14"/>
      <c r="AB365" s="14"/>
      <c r="AC365" s="14"/>
      <c r="AD365" s="14"/>
      <c r="AE365" s="13"/>
      <c r="AF365" s="13"/>
      <c r="AG365" s="13"/>
    </row>
    <row r="366" spans="23:33" ht="12.75">
      <c r="W366" s="239"/>
      <c r="X366" s="239"/>
      <c r="Y366" s="239"/>
      <c r="Z366" s="239"/>
      <c r="AA366" s="14"/>
      <c r="AB366" s="14"/>
      <c r="AC366" s="14"/>
      <c r="AD366" s="14"/>
      <c r="AE366" s="14"/>
      <c r="AF366" s="13"/>
      <c r="AG366" s="13"/>
    </row>
    <row r="367" spans="23:33" ht="12.75">
      <c r="W367" s="238"/>
      <c r="X367" s="238"/>
      <c r="Y367" s="238"/>
      <c r="Z367" s="238"/>
      <c r="AA367" s="13"/>
      <c r="AB367" s="13"/>
      <c r="AC367" s="13"/>
      <c r="AD367" s="13"/>
      <c r="AE367" s="14"/>
      <c r="AF367" s="13"/>
      <c r="AG367" s="13"/>
    </row>
    <row r="368" spans="23:33" ht="12.75">
      <c r="W368" s="239"/>
      <c r="X368" s="239"/>
      <c r="Y368" s="239"/>
      <c r="Z368" s="239"/>
      <c r="AA368" s="14"/>
      <c r="AB368" s="14"/>
      <c r="AC368" s="14"/>
      <c r="AD368" s="14"/>
      <c r="AE368" s="13"/>
      <c r="AF368" s="14"/>
      <c r="AG368" s="14"/>
    </row>
    <row r="369" spans="31:33" ht="12.75">
      <c r="AE369" s="14"/>
      <c r="AF369" s="14"/>
      <c r="AG369" s="14"/>
    </row>
    <row r="370" spans="32:33" ht="12.75">
      <c r="AF370" s="13"/>
      <c r="AG370" s="13"/>
    </row>
    <row r="371" spans="32:33" ht="12.75">
      <c r="AF371" s="14"/>
      <c r="AG371" s="14"/>
    </row>
    <row r="372" spans="32:33" ht="12.75">
      <c r="AF372" s="16"/>
      <c r="AG372" s="16"/>
    </row>
    <row r="373" spans="32:33" ht="12.75">
      <c r="AF373" s="16"/>
      <c r="AG373" s="16"/>
    </row>
    <row r="381" spans="1:3" ht="12.75">
      <c r="A381" s="258" t="s">
        <v>46</v>
      </c>
      <c r="B381" s="258"/>
      <c r="C381" s="258"/>
    </row>
    <row r="382" spans="1:3" ht="12.75">
      <c r="A382" s="258" t="s">
        <v>68</v>
      </c>
      <c r="B382" s="258"/>
      <c r="C382" s="258"/>
    </row>
    <row r="383" spans="5:6" ht="12.75">
      <c r="E383" s="248" t="s">
        <v>47</v>
      </c>
      <c r="F383" s="248"/>
    </row>
    <row r="384" spans="4:7" ht="12.75">
      <c r="D384" s="248" t="s">
        <v>48</v>
      </c>
      <c r="E384" s="248"/>
      <c r="F384" s="248"/>
      <c r="G384" s="248"/>
    </row>
    <row r="385" spans="9:30" ht="15">
      <c r="I385" s="43" t="s">
        <v>75</v>
      </c>
      <c r="W385" s="25"/>
      <c r="X385" s="25"/>
      <c r="Y385" s="25"/>
      <c r="Z385" s="25"/>
      <c r="AA385" s="25"/>
      <c r="AB385" s="25"/>
      <c r="AC385" s="25"/>
      <c r="AD385" s="25"/>
    </row>
    <row r="386" spans="23:31" ht="15">
      <c r="W386" s="3"/>
      <c r="X386" s="3"/>
      <c r="Y386" s="3"/>
      <c r="Z386" s="3"/>
      <c r="AA386" s="3"/>
      <c r="AB386" s="3"/>
      <c r="AC386" s="3"/>
      <c r="AD386" s="3"/>
      <c r="AE386" s="25"/>
    </row>
    <row r="387" spans="1:31" ht="12.75">
      <c r="A387" s="251" t="s">
        <v>0</v>
      </c>
      <c r="B387" s="252"/>
      <c r="C387" s="252"/>
      <c r="D387" s="253"/>
      <c r="E387" s="45" t="s">
        <v>49</v>
      </c>
      <c r="F387" s="45" t="s">
        <v>51</v>
      </c>
      <c r="G387" s="46" t="s">
        <v>49</v>
      </c>
      <c r="H387" s="254" t="s">
        <v>54</v>
      </c>
      <c r="I387" s="254"/>
      <c r="W387" s="3"/>
      <c r="X387" s="2"/>
      <c r="Y387" s="2"/>
      <c r="Z387" s="2"/>
      <c r="AA387" s="2"/>
      <c r="AB387" s="2"/>
      <c r="AC387" s="2"/>
      <c r="AD387" s="2"/>
      <c r="AE387" s="3"/>
    </row>
    <row r="388" spans="1:33" ht="15">
      <c r="A388" s="252"/>
      <c r="B388" s="252"/>
      <c r="C388" s="252"/>
      <c r="D388" s="253"/>
      <c r="E388" s="47" t="s">
        <v>50</v>
      </c>
      <c r="F388" s="47" t="s">
        <v>52</v>
      </c>
      <c r="G388" s="48" t="s">
        <v>53</v>
      </c>
      <c r="H388" s="49" t="s">
        <v>62</v>
      </c>
      <c r="I388" s="49" t="s">
        <v>63</v>
      </c>
      <c r="W388" s="3"/>
      <c r="X388" s="2"/>
      <c r="Y388" s="2"/>
      <c r="Z388" s="2"/>
      <c r="AA388" s="2"/>
      <c r="AB388" s="2"/>
      <c r="AC388" s="2"/>
      <c r="AD388" s="2"/>
      <c r="AE388" s="2"/>
      <c r="AF388" s="25"/>
      <c r="AG388" s="25"/>
    </row>
    <row r="389" spans="1:33" ht="12.75">
      <c r="A389" s="42">
        <v>1</v>
      </c>
      <c r="B389" s="255">
        <v>2</v>
      </c>
      <c r="C389" s="255"/>
      <c r="D389" s="256"/>
      <c r="E389" s="47">
        <v>3</v>
      </c>
      <c r="F389" s="47">
        <v>4</v>
      </c>
      <c r="G389" s="47">
        <v>5</v>
      </c>
      <c r="H389" s="50">
        <v>6</v>
      </c>
      <c r="I389" s="50">
        <v>7</v>
      </c>
      <c r="W389" s="251"/>
      <c r="X389" s="252"/>
      <c r="Y389" s="252"/>
      <c r="Z389" s="252"/>
      <c r="AA389" s="26"/>
      <c r="AB389" s="27"/>
      <c r="AC389" s="27"/>
      <c r="AD389" s="27"/>
      <c r="AE389" s="2"/>
      <c r="AF389" s="3"/>
      <c r="AG389" s="3"/>
    </row>
    <row r="390" spans="1:33" ht="12.75">
      <c r="A390" s="257" t="s">
        <v>5</v>
      </c>
      <c r="B390" s="257"/>
      <c r="C390" s="257"/>
      <c r="D390" s="257"/>
      <c r="E390" s="51"/>
      <c r="F390" s="51"/>
      <c r="G390" s="51"/>
      <c r="H390" s="51"/>
      <c r="I390" s="51"/>
      <c r="W390" s="252"/>
      <c r="X390" s="252"/>
      <c r="Y390" s="252"/>
      <c r="Z390" s="252"/>
      <c r="AA390" s="1"/>
      <c r="AB390" s="1"/>
      <c r="AC390" s="1"/>
      <c r="AD390" s="1"/>
      <c r="AE390" s="27"/>
      <c r="AF390" s="2"/>
      <c r="AG390" s="2"/>
    </row>
    <row r="391" spans="1:31" ht="12.75">
      <c r="A391" s="40">
        <v>602</v>
      </c>
      <c r="B391" s="240" t="s">
        <v>55</v>
      </c>
      <c r="C391" s="241"/>
      <c r="D391" s="242"/>
      <c r="E391" s="62">
        <v>286</v>
      </c>
      <c r="F391" s="62">
        <f>L391/2</f>
        <v>0</v>
      </c>
      <c r="G391" s="62">
        <v>219</v>
      </c>
      <c r="H391" s="52">
        <f aca="true" t="shared" si="22" ref="H391:H396">G391/E391*100</f>
        <v>76.57342657342657</v>
      </c>
      <c r="I391" s="52">
        <v>0</v>
      </c>
      <c r="L391" s="13"/>
      <c r="W391" s="7"/>
      <c r="X391" s="268"/>
      <c r="Y391" s="268"/>
      <c r="Z391" s="268"/>
      <c r="AA391" s="13"/>
      <c r="AB391" s="13"/>
      <c r="AC391" s="13"/>
      <c r="AD391" s="13"/>
      <c r="AE391" s="13"/>
    </row>
    <row r="392" spans="1:33" ht="12.75">
      <c r="A392" s="40">
        <v>619</v>
      </c>
      <c r="B392" s="237" t="s">
        <v>78</v>
      </c>
      <c r="C392" s="237"/>
      <c r="D392" s="237"/>
      <c r="E392" s="62">
        <v>0</v>
      </c>
      <c r="F392" s="62">
        <f>L392/2</f>
        <v>0</v>
      </c>
      <c r="G392" s="62">
        <v>73</v>
      </c>
      <c r="H392" s="52">
        <v>0</v>
      </c>
      <c r="I392" s="52">
        <v>0</v>
      </c>
      <c r="L392" s="13"/>
      <c r="W392" s="7"/>
      <c r="X392" s="268"/>
      <c r="Y392" s="268"/>
      <c r="Z392" s="268"/>
      <c r="AA392" s="13"/>
      <c r="AB392" s="13"/>
      <c r="AC392" s="13"/>
      <c r="AD392" s="13"/>
      <c r="AE392" s="13"/>
      <c r="AF392" s="13"/>
      <c r="AG392" s="13"/>
    </row>
    <row r="393" spans="1:33" ht="12.75">
      <c r="A393" s="40">
        <v>630</v>
      </c>
      <c r="B393" s="237" t="s">
        <v>6</v>
      </c>
      <c r="C393" s="237"/>
      <c r="D393" s="237"/>
      <c r="E393" s="62">
        <v>3600</v>
      </c>
      <c r="F393" s="62">
        <f>L393/2</f>
        <v>0</v>
      </c>
      <c r="G393" s="62">
        <v>6468</v>
      </c>
      <c r="H393" s="52">
        <f t="shared" si="22"/>
        <v>179.66666666666666</v>
      </c>
      <c r="I393" s="52">
        <v>0</v>
      </c>
      <c r="L393" s="13"/>
      <c r="W393" s="7"/>
      <c r="X393" s="268"/>
      <c r="Y393" s="268"/>
      <c r="Z393" s="268"/>
      <c r="AA393" s="13"/>
      <c r="AB393" s="13"/>
      <c r="AC393" s="13"/>
      <c r="AD393" s="13"/>
      <c r="AE393" s="13"/>
      <c r="AF393" s="13"/>
      <c r="AG393" s="13"/>
    </row>
    <row r="394" spans="1:33" ht="12.75">
      <c r="A394" s="40">
        <v>638</v>
      </c>
      <c r="B394" s="240" t="s">
        <v>77</v>
      </c>
      <c r="C394" s="241"/>
      <c r="D394" s="242"/>
      <c r="E394" s="62">
        <v>0</v>
      </c>
      <c r="F394" s="62">
        <v>0</v>
      </c>
      <c r="G394" s="62">
        <v>910</v>
      </c>
      <c r="H394" s="52">
        <v>0</v>
      </c>
      <c r="I394" s="52">
        <v>0</v>
      </c>
      <c r="L394" s="13"/>
      <c r="W394" s="7"/>
      <c r="X394" s="11"/>
      <c r="Y394" s="11"/>
      <c r="Z394" s="11"/>
      <c r="AA394" s="13"/>
      <c r="AB394" s="13"/>
      <c r="AC394" s="13"/>
      <c r="AD394" s="13"/>
      <c r="AE394" s="13"/>
      <c r="AF394" s="13"/>
      <c r="AG394" s="13"/>
    </row>
    <row r="395" spans="1:33" ht="12.75">
      <c r="A395" s="40">
        <v>639</v>
      </c>
      <c r="B395" s="237" t="s">
        <v>7</v>
      </c>
      <c r="C395" s="237"/>
      <c r="D395" s="237"/>
      <c r="E395" s="62">
        <v>14818</v>
      </c>
      <c r="F395" s="62">
        <v>7500</v>
      </c>
      <c r="G395" s="62">
        <v>7402</v>
      </c>
      <c r="H395" s="52">
        <f t="shared" si="22"/>
        <v>49.95276015656634</v>
      </c>
      <c r="I395" s="52">
        <f>G395/F395*100</f>
        <v>98.69333333333333</v>
      </c>
      <c r="L395" s="14"/>
      <c r="W395" s="7"/>
      <c r="X395" s="268"/>
      <c r="Y395" s="268"/>
      <c r="Z395" s="268"/>
      <c r="AA395" s="13"/>
      <c r="AB395" s="13"/>
      <c r="AC395" s="13"/>
      <c r="AD395" s="13"/>
      <c r="AE395" s="13"/>
      <c r="AF395" s="13"/>
      <c r="AG395" s="13"/>
    </row>
    <row r="396" spans="1:33" ht="12.75">
      <c r="A396" s="249" t="s">
        <v>8</v>
      </c>
      <c r="B396" s="249"/>
      <c r="C396" s="249"/>
      <c r="D396" s="249"/>
      <c r="E396" s="63">
        <f>SUM(E391:E395)</f>
        <v>18704</v>
      </c>
      <c r="F396" s="63">
        <f>SUM(F391:F395)</f>
        <v>7500</v>
      </c>
      <c r="G396" s="63">
        <f>SUM(G391:G395)</f>
        <v>15072</v>
      </c>
      <c r="H396" s="53">
        <f t="shared" si="22"/>
        <v>80.58169375534645</v>
      </c>
      <c r="I396" s="53">
        <f>G396/F396*100</f>
        <v>200.95999999999998</v>
      </c>
      <c r="W396" s="269"/>
      <c r="X396" s="269"/>
      <c r="Y396" s="269"/>
      <c r="Z396" s="269"/>
      <c r="AA396" s="14"/>
      <c r="AB396" s="14"/>
      <c r="AC396" s="14"/>
      <c r="AD396" s="14"/>
      <c r="AE396" s="13"/>
      <c r="AF396" s="13"/>
      <c r="AG396" s="13"/>
    </row>
    <row r="397" spans="1:33" ht="12.75">
      <c r="A397" s="250" t="s">
        <v>10</v>
      </c>
      <c r="B397" s="250"/>
      <c r="C397" s="250"/>
      <c r="D397" s="250"/>
      <c r="E397" s="54"/>
      <c r="F397" s="54"/>
      <c r="G397" s="54"/>
      <c r="H397" s="54"/>
      <c r="I397" s="54"/>
      <c r="W397" s="250"/>
      <c r="X397" s="250"/>
      <c r="Y397" s="250"/>
      <c r="Z397" s="250"/>
      <c r="AA397" s="15"/>
      <c r="AB397" s="15"/>
      <c r="AC397" s="15"/>
      <c r="AD397" s="15"/>
      <c r="AE397" s="15"/>
      <c r="AF397" s="13"/>
      <c r="AG397" s="13"/>
    </row>
    <row r="398" spans="1:33" ht="12.75">
      <c r="A398" s="40">
        <v>300</v>
      </c>
      <c r="B398" s="237" t="s">
        <v>11</v>
      </c>
      <c r="C398" s="237"/>
      <c r="D398" s="237"/>
      <c r="E398" s="62">
        <v>4968</v>
      </c>
      <c r="F398" s="62">
        <f>L398/2</f>
        <v>5962</v>
      </c>
      <c r="G398" s="62">
        <v>5249</v>
      </c>
      <c r="H398" s="52">
        <f>G398/E398*100</f>
        <v>105.6561996779388</v>
      </c>
      <c r="I398" s="65">
        <f>G398/F398*100</f>
        <v>88.04092586380409</v>
      </c>
      <c r="L398" s="13">
        <v>11924</v>
      </c>
      <c r="W398" s="7"/>
      <c r="X398" s="268"/>
      <c r="Y398" s="268"/>
      <c r="Z398" s="268"/>
      <c r="AA398" s="13"/>
      <c r="AB398" s="13"/>
      <c r="AC398" s="13"/>
      <c r="AD398" s="13"/>
      <c r="AE398" s="15"/>
      <c r="AF398" s="14"/>
      <c r="AG398" s="14"/>
    </row>
    <row r="399" spans="1:33" ht="12.75">
      <c r="A399" s="40">
        <v>301</v>
      </c>
      <c r="B399" s="237" t="s">
        <v>12</v>
      </c>
      <c r="C399" s="237"/>
      <c r="D399" s="237"/>
      <c r="E399" s="62">
        <v>19561</v>
      </c>
      <c r="F399" s="62">
        <f aca="true" t="shared" si="23" ref="F399:F425">L399/2</f>
        <v>19290</v>
      </c>
      <c r="G399" s="62">
        <v>15916</v>
      </c>
      <c r="H399" s="52">
        <f aca="true" t="shared" si="24" ref="H399:H433">G399/E399*100</f>
        <v>81.36598333418536</v>
      </c>
      <c r="I399" s="65">
        <f aca="true" t="shared" si="25" ref="I399:I433">G399/F399*100</f>
        <v>82.50907205806118</v>
      </c>
      <c r="L399" s="13">
        <v>38580</v>
      </c>
      <c r="W399" s="7"/>
      <c r="X399" s="268"/>
      <c r="Y399" s="268"/>
      <c r="Z399" s="268"/>
      <c r="AA399" s="13"/>
      <c r="AB399" s="13"/>
      <c r="AC399" s="13"/>
      <c r="AD399" s="13"/>
      <c r="AE399" s="13"/>
      <c r="AF399" s="15"/>
      <c r="AG399" s="16"/>
    </row>
    <row r="400" spans="1:33" ht="12.75">
      <c r="A400" s="40">
        <v>302</v>
      </c>
      <c r="B400" s="237" t="s">
        <v>13</v>
      </c>
      <c r="C400" s="237"/>
      <c r="D400" s="237"/>
      <c r="E400" s="62">
        <v>368</v>
      </c>
      <c r="F400" s="62">
        <f t="shared" si="23"/>
        <v>418.5</v>
      </c>
      <c r="G400" s="62">
        <v>133</v>
      </c>
      <c r="H400" s="52">
        <f t="shared" si="24"/>
        <v>36.141304347826086</v>
      </c>
      <c r="I400" s="65">
        <f t="shared" si="25"/>
        <v>31.780167264038234</v>
      </c>
      <c r="L400" s="13">
        <v>837</v>
      </c>
      <c r="W400" s="7"/>
      <c r="X400" s="268"/>
      <c r="Y400" s="268"/>
      <c r="Z400" s="268"/>
      <c r="AA400" s="13"/>
      <c r="AB400" s="13"/>
      <c r="AC400" s="13"/>
      <c r="AD400" s="13"/>
      <c r="AE400" s="13"/>
      <c r="AF400" s="15"/>
      <c r="AG400" s="16"/>
    </row>
    <row r="401" spans="1:33" ht="12.75">
      <c r="A401" s="40">
        <v>303</v>
      </c>
      <c r="B401" s="237" t="s">
        <v>14</v>
      </c>
      <c r="C401" s="237"/>
      <c r="D401" s="237"/>
      <c r="E401" s="62">
        <v>133</v>
      </c>
      <c r="F401" s="62">
        <f t="shared" si="23"/>
        <v>616</v>
      </c>
      <c r="G401" s="62">
        <v>130</v>
      </c>
      <c r="H401" s="52">
        <f t="shared" si="24"/>
        <v>97.74436090225564</v>
      </c>
      <c r="I401" s="65">
        <f t="shared" si="25"/>
        <v>21.1038961038961</v>
      </c>
      <c r="L401" s="13">
        <v>1232</v>
      </c>
      <c r="W401" s="7"/>
      <c r="X401" s="268"/>
      <c r="Y401" s="268"/>
      <c r="Z401" s="268"/>
      <c r="AA401" s="13"/>
      <c r="AB401" s="13"/>
      <c r="AC401" s="13"/>
      <c r="AD401" s="13"/>
      <c r="AE401" s="13"/>
      <c r="AF401" s="13"/>
      <c r="AG401" s="13"/>
    </row>
    <row r="402" spans="1:33" ht="12.75">
      <c r="A402" s="40">
        <v>310</v>
      </c>
      <c r="B402" s="41" t="s">
        <v>30</v>
      </c>
      <c r="C402" s="41"/>
      <c r="D402" s="41"/>
      <c r="E402" s="62">
        <v>9847</v>
      </c>
      <c r="F402" s="62">
        <f t="shared" si="23"/>
        <v>10250</v>
      </c>
      <c r="G402" s="62">
        <v>14015</v>
      </c>
      <c r="H402" s="52">
        <f t="shared" si="24"/>
        <v>142.3276124708033</v>
      </c>
      <c r="I402" s="65">
        <f t="shared" si="25"/>
        <v>136.7317073170732</v>
      </c>
      <c r="L402" s="13">
        <v>20500</v>
      </c>
      <c r="W402" s="7"/>
      <c r="X402" s="11"/>
      <c r="Y402" s="11"/>
      <c r="Z402" s="11"/>
      <c r="AA402" s="13"/>
      <c r="AB402" s="13"/>
      <c r="AC402" s="13"/>
      <c r="AD402" s="13"/>
      <c r="AE402" s="13"/>
      <c r="AF402" s="13"/>
      <c r="AG402" s="13"/>
    </row>
    <row r="403" spans="1:33" ht="12.75">
      <c r="A403" s="40">
        <v>320</v>
      </c>
      <c r="B403" s="240" t="s">
        <v>31</v>
      </c>
      <c r="C403" s="241"/>
      <c r="D403" s="242"/>
      <c r="E403" s="62">
        <v>251068</v>
      </c>
      <c r="F403" s="62">
        <f t="shared" si="23"/>
        <v>267125</v>
      </c>
      <c r="G403" s="62">
        <v>266247</v>
      </c>
      <c r="H403" s="52">
        <f t="shared" si="24"/>
        <v>106.04577246005067</v>
      </c>
      <c r="I403" s="65">
        <f t="shared" si="25"/>
        <v>99.67131492746842</v>
      </c>
      <c r="L403" s="13">
        <v>534250</v>
      </c>
      <c r="W403" s="7"/>
      <c r="X403" s="271"/>
      <c r="Y403" s="272"/>
      <c r="Z403" s="273"/>
      <c r="AA403" s="13"/>
      <c r="AB403" s="13"/>
      <c r="AC403" s="13"/>
      <c r="AD403" s="13"/>
      <c r="AE403" s="13"/>
      <c r="AF403" s="13"/>
      <c r="AG403" s="13"/>
    </row>
    <row r="404" spans="1:33" ht="12.75">
      <c r="A404" s="40">
        <v>328</v>
      </c>
      <c r="B404" s="237" t="s">
        <v>32</v>
      </c>
      <c r="C404" s="237"/>
      <c r="D404" s="237"/>
      <c r="E404" s="62">
        <v>23698</v>
      </c>
      <c r="F404" s="62">
        <f t="shared" si="23"/>
        <v>38975</v>
      </c>
      <c r="G404" s="62">
        <v>37311</v>
      </c>
      <c r="H404" s="52">
        <f t="shared" si="24"/>
        <v>157.44366613216306</v>
      </c>
      <c r="I404" s="65">
        <f t="shared" si="25"/>
        <v>95.73059653624118</v>
      </c>
      <c r="L404" s="13">
        <v>77950</v>
      </c>
      <c r="W404" s="7"/>
      <c r="X404" s="268"/>
      <c r="Y404" s="268"/>
      <c r="Z404" s="268"/>
      <c r="AA404" s="13"/>
      <c r="AB404" s="13"/>
      <c r="AC404" s="13"/>
      <c r="AD404" s="13"/>
      <c r="AE404" s="13"/>
      <c r="AF404" s="13"/>
      <c r="AG404" s="13"/>
    </row>
    <row r="405" spans="1:33" ht="12.75">
      <c r="A405" s="40">
        <v>332</v>
      </c>
      <c r="B405" s="237" t="s">
        <v>16</v>
      </c>
      <c r="C405" s="237"/>
      <c r="D405" s="237"/>
      <c r="E405" s="62">
        <v>8499</v>
      </c>
      <c r="F405" s="62">
        <f t="shared" si="23"/>
        <v>9000</v>
      </c>
      <c r="G405" s="62">
        <v>34137</v>
      </c>
      <c r="H405" s="52">
        <f t="shared" si="24"/>
        <v>401.65901870808335</v>
      </c>
      <c r="I405" s="65">
        <f t="shared" si="25"/>
        <v>379.3</v>
      </c>
      <c r="L405" s="13">
        <v>18000</v>
      </c>
      <c r="W405" s="7"/>
      <c r="X405" s="268"/>
      <c r="Y405" s="268"/>
      <c r="Z405" s="268"/>
      <c r="AA405" s="13"/>
      <c r="AB405" s="13"/>
      <c r="AC405" s="13"/>
      <c r="AD405" s="13"/>
      <c r="AE405" s="13"/>
      <c r="AF405" s="13"/>
      <c r="AG405" s="13"/>
    </row>
    <row r="406" spans="1:33" ht="12.75">
      <c r="A406" s="40">
        <v>333</v>
      </c>
      <c r="B406" s="237" t="s">
        <v>17</v>
      </c>
      <c r="C406" s="237"/>
      <c r="D406" s="237"/>
      <c r="E406" s="62">
        <v>5842</v>
      </c>
      <c r="F406" s="62">
        <f t="shared" si="23"/>
        <v>8950</v>
      </c>
      <c r="G406" s="62">
        <v>6827</v>
      </c>
      <c r="H406" s="52">
        <f t="shared" si="24"/>
        <v>116.86066415611091</v>
      </c>
      <c r="I406" s="65">
        <f t="shared" si="25"/>
        <v>76.27932960893855</v>
      </c>
      <c r="L406" s="13">
        <v>17900</v>
      </c>
      <c r="W406" s="7"/>
      <c r="X406" s="268"/>
      <c r="Y406" s="268"/>
      <c r="Z406" s="268"/>
      <c r="AA406" s="13"/>
      <c r="AB406" s="13"/>
      <c r="AC406" s="13"/>
      <c r="AD406" s="13"/>
      <c r="AE406" s="13"/>
      <c r="AF406" s="13"/>
      <c r="AG406" s="13"/>
    </row>
    <row r="407" spans="1:33" ht="12.75">
      <c r="A407" s="40">
        <v>335</v>
      </c>
      <c r="B407" s="240" t="s">
        <v>79</v>
      </c>
      <c r="C407" s="241"/>
      <c r="D407" s="242"/>
      <c r="E407" s="62">
        <v>0</v>
      </c>
      <c r="F407" s="62">
        <v>0</v>
      </c>
      <c r="G407" s="62">
        <v>8222</v>
      </c>
      <c r="H407" s="52">
        <v>0</v>
      </c>
      <c r="I407" s="65">
        <v>0</v>
      </c>
      <c r="L407" s="13"/>
      <c r="W407" s="7"/>
      <c r="X407" s="11"/>
      <c r="Y407" s="11"/>
      <c r="Z407" s="11"/>
      <c r="AA407" s="13"/>
      <c r="AB407" s="13"/>
      <c r="AC407" s="13"/>
      <c r="AD407" s="13"/>
      <c r="AE407" s="13"/>
      <c r="AF407" s="13"/>
      <c r="AG407" s="13"/>
    </row>
    <row r="408" spans="1:33" ht="12.75">
      <c r="A408" s="40">
        <v>336</v>
      </c>
      <c r="B408" s="237" t="s">
        <v>19</v>
      </c>
      <c r="C408" s="237"/>
      <c r="D408" s="237"/>
      <c r="E408" s="62">
        <v>9278</v>
      </c>
      <c r="F408" s="62">
        <f t="shared" si="23"/>
        <v>7400</v>
      </c>
      <c r="G408" s="62">
        <v>9219</v>
      </c>
      <c r="H408" s="52">
        <f t="shared" si="24"/>
        <v>99.36408708773442</v>
      </c>
      <c r="I408" s="65">
        <f t="shared" si="25"/>
        <v>124.58108108108108</v>
      </c>
      <c r="L408" s="13">
        <v>14800</v>
      </c>
      <c r="W408" s="7"/>
      <c r="X408" s="268"/>
      <c r="Y408" s="268"/>
      <c r="Z408" s="268"/>
      <c r="AA408" s="13"/>
      <c r="AB408" s="13"/>
      <c r="AC408" s="13"/>
      <c r="AD408" s="13"/>
      <c r="AE408" s="13"/>
      <c r="AF408" s="13"/>
      <c r="AG408" s="13"/>
    </row>
    <row r="409" spans="1:33" ht="12.75">
      <c r="A409" s="40">
        <v>339</v>
      </c>
      <c r="B409" s="237" t="s">
        <v>20</v>
      </c>
      <c r="C409" s="237"/>
      <c r="D409" s="237"/>
      <c r="E409" s="62">
        <v>17156</v>
      </c>
      <c r="F409" s="62">
        <f t="shared" si="23"/>
        <v>10480</v>
      </c>
      <c r="G409" s="62">
        <v>13120</v>
      </c>
      <c r="H409" s="52">
        <f t="shared" si="24"/>
        <v>76.4747027279086</v>
      </c>
      <c r="I409" s="65">
        <f t="shared" si="25"/>
        <v>125.1908396946565</v>
      </c>
      <c r="L409" s="13">
        <v>20960</v>
      </c>
      <c r="W409" s="7"/>
      <c r="X409" s="268"/>
      <c r="Y409" s="268"/>
      <c r="Z409" s="268"/>
      <c r="AA409" s="13"/>
      <c r="AB409" s="13"/>
      <c r="AC409" s="13"/>
      <c r="AD409" s="13"/>
      <c r="AE409" s="13"/>
      <c r="AF409" s="13"/>
      <c r="AG409" s="13"/>
    </row>
    <row r="410" spans="1:33" ht="12.75">
      <c r="A410" s="40">
        <v>340</v>
      </c>
      <c r="B410" s="237" t="s">
        <v>34</v>
      </c>
      <c r="C410" s="237"/>
      <c r="D410" s="237"/>
      <c r="E410" s="62">
        <v>1607</v>
      </c>
      <c r="F410" s="62">
        <f t="shared" si="23"/>
        <v>4000</v>
      </c>
      <c r="G410" s="62">
        <v>2811</v>
      </c>
      <c r="H410" s="52">
        <f t="shared" si="24"/>
        <v>174.92221530802738</v>
      </c>
      <c r="I410" s="65">
        <f t="shared" si="25"/>
        <v>70.275</v>
      </c>
      <c r="L410" s="13">
        <v>8000</v>
      </c>
      <c r="W410" s="7"/>
      <c r="X410" s="268"/>
      <c r="Y410" s="268"/>
      <c r="Z410" s="268"/>
      <c r="AA410" s="13"/>
      <c r="AB410" s="13"/>
      <c r="AC410" s="13"/>
      <c r="AD410" s="13"/>
      <c r="AE410" s="13"/>
      <c r="AF410" s="13"/>
      <c r="AG410" s="13"/>
    </row>
    <row r="411" spans="1:33" ht="12.75">
      <c r="A411" s="40">
        <v>341</v>
      </c>
      <c r="B411" s="237" t="s">
        <v>35</v>
      </c>
      <c r="C411" s="237"/>
      <c r="D411" s="237"/>
      <c r="E411" s="62">
        <v>3265</v>
      </c>
      <c r="F411" s="62">
        <f t="shared" si="23"/>
        <v>5000</v>
      </c>
      <c r="G411" s="62">
        <v>3492</v>
      </c>
      <c r="H411" s="52">
        <f t="shared" si="24"/>
        <v>106.95252679938744</v>
      </c>
      <c r="I411" s="65">
        <f t="shared" si="25"/>
        <v>69.84</v>
      </c>
      <c r="L411" s="13">
        <v>10000</v>
      </c>
      <c r="W411" s="7"/>
      <c r="X411" s="268"/>
      <c r="Y411" s="268"/>
      <c r="Z411" s="268"/>
      <c r="AA411" s="13"/>
      <c r="AB411" s="13"/>
      <c r="AC411" s="13"/>
      <c r="AD411" s="13"/>
      <c r="AE411" s="13"/>
      <c r="AF411" s="13"/>
      <c r="AG411" s="13"/>
    </row>
    <row r="412" spans="1:33" ht="12.75">
      <c r="A412" s="40">
        <v>342</v>
      </c>
      <c r="B412" s="237" t="s">
        <v>21</v>
      </c>
      <c r="C412" s="237"/>
      <c r="D412" s="237"/>
      <c r="E412" s="62">
        <v>0</v>
      </c>
      <c r="F412" s="62">
        <f t="shared" si="23"/>
        <v>1000</v>
      </c>
      <c r="G412" s="62">
        <v>1271</v>
      </c>
      <c r="H412" s="52">
        <v>0</v>
      </c>
      <c r="I412" s="65">
        <f t="shared" si="25"/>
        <v>127.1</v>
      </c>
      <c r="L412" s="13">
        <v>2000</v>
      </c>
      <c r="W412" s="7"/>
      <c r="X412" s="268"/>
      <c r="Y412" s="268"/>
      <c r="Z412" s="268"/>
      <c r="AA412" s="13"/>
      <c r="AB412" s="13"/>
      <c r="AC412" s="13"/>
      <c r="AD412" s="13"/>
      <c r="AE412" s="13"/>
      <c r="AF412" s="13"/>
      <c r="AG412" s="13"/>
    </row>
    <row r="413" spans="1:33" ht="12.75">
      <c r="A413" s="40">
        <v>343</v>
      </c>
      <c r="B413" s="237" t="s">
        <v>36</v>
      </c>
      <c r="C413" s="237"/>
      <c r="D413" s="237"/>
      <c r="E413" s="62">
        <v>22647</v>
      </c>
      <c r="F413" s="62">
        <f t="shared" si="23"/>
        <v>32400</v>
      </c>
      <c r="G413" s="62">
        <v>33901</v>
      </c>
      <c r="H413" s="52">
        <f t="shared" si="24"/>
        <v>149.6931160860158</v>
      </c>
      <c r="I413" s="65">
        <f t="shared" si="25"/>
        <v>104.63271604938271</v>
      </c>
      <c r="L413" s="78">
        <v>64800</v>
      </c>
      <c r="W413" s="77"/>
      <c r="X413" s="274"/>
      <c r="Y413" s="274"/>
      <c r="Z413" s="274"/>
      <c r="AA413" s="78"/>
      <c r="AB413" s="78"/>
      <c r="AC413" s="78"/>
      <c r="AD413" s="78"/>
      <c r="AE413" s="78"/>
      <c r="AF413" s="78"/>
      <c r="AG413" s="78"/>
    </row>
    <row r="414" spans="1:33" ht="12.75">
      <c r="A414" s="73"/>
      <c r="B414" s="74"/>
      <c r="C414" s="74"/>
      <c r="D414" s="74"/>
      <c r="E414" s="81"/>
      <c r="F414" s="81"/>
      <c r="G414" s="81"/>
      <c r="H414" s="71"/>
      <c r="I414" s="86"/>
      <c r="L414" s="33"/>
      <c r="W414" s="82"/>
      <c r="X414" s="83"/>
      <c r="Y414" s="83"/>
      <c r="Z414" s="83"/>
      <c r="AA414" s="33"/>
      <c r="AB414" s="33"/>
      <c r="AC414" s="33"/>
      <c r="AD414" s="33"/>
      <c r="AE414" s="33"/>
      <c r="AF414" s="33"/>
      <c r="AG414" s="33"/>
    </row>
    <row r="415" spans="1:33" ht="12.75">
      <c r="A415" s="73"/>
      <c r="B415" s="74"/>
      <c r="C415" s="74"/>
      <c r="D415" s="74"/>
      <c r="E415" s="81"/>
      <c r="F415" s="81"/>
      <c r="G415" s="81"/>
      <c r="H415" s="71"/>
      <c r="I415" s="86"/>
      <c r="L415" s="33"/>
      <c r="W415" s="82"/>
      <c r="X415" s="83"/>
      <c r="Y415" s="83"/>
      <c r="Z415" s="83"/>
      <c r="AA415" s="33"/>
      <c r="AB415" s="33"/>
      <c r="AC415" s="33"/>
      <c r="AD415" s="33"/>
      <c r="AE415" s="33"/>
      <c r="AF415" s="33"/>
      <c r="AG415" s="33"/>
    </row>
    <row r="416" spans="1:33" ht="12.75">
      <c r="A416" s="73"/>
      <c r="B416" s="74"/>
      <c r="C416" s="74"/>
      <c r="D416" s="74"/>
      <c r="E416" s="81"/>
      <c r="F416" s="81"/>
      <c r="G416" s="81"/>
      <c r="H416" s="71"/>
      <c r="I416" s="86"/>
      <c r="L416" s="33"/>
      <c r="W416" s="82"/>
      <c r="X416" s="83"/>
      <c r="Y416" s="83"/>
      <c r="Z416" s="83"/>
      <c r="AA416" s="33"/>
      <c r="AB416" s="33"/>
      <c r="AC416" s="33"/>
      <c r="AD416" s="33"/>
      <c r="AE416" s="33"/>
      <c r="AF416" s="33"/>
      <c r="AG416" s="33"/>
    </row>
    <row r="417" spans="1:33" ht="12.75">
      <c r="A417" s="73"/>
      <c r="B417" s="74"/>
      <c r="C417" s="74"/>
      <c r="D417" s="74"/>
      <c r="E417" s="81"/>
      <c r="F417" s="81"/>
      <c r="G417" s="81"/>
      <c r="H417" s="71"/>
      <c r="I417" s="86"/>
      <c r="L417" s="33"/>
      <c r="W417" s="82"/>
      <c r="X417" s="83"/>
      <c r="Y417" s="83"/>
      <c r="Z417" s="83"/>
      <c r="AA417" s="33"/>
      <c r="AB417" s="33"/>
      <c r="AC417" s="33"/>
      <c r="AD417" s="33"/>
      <c r="AE417" s="33"/>
      <c r="AF417" s="33"/>
      <c r="AG417" s="33"/>
    </row>
    <row r="418" spans="1:33" ht="12.75">
      <c r="A418" s="73"/>
      <c r="B418" s="74"/>
      <c r="C418" s="74"/>
      <c r="D418" s="74"/>
      <c r="E418" s="81"/>
      <c r="F418" s="81"/>
      <c r="G418" s="81"/>
      <c r="H418" s="71"/>
      <c r="I418" s="86"/>
      <c r="L418" s="33"/>
      <c r="W418" s="82"/>
      <c r="X418" s="83"/>
      <c r="Y418" s="83"/>
      <c r="Z418" s="83"/>
      <c r="AA418" s="33"/>
      <c r="AB418" s="33"/>
      <c r="AC418" s="33"/>
      <c r="AD418" s="33"/>
      <c r="AE418" s="33"/>
      <c r="AF418" s="33"/>
      <c r="AG418" s="33"/>
    </row>
    <row r="419" spans="1:58" s="22" customFormat="1" ht="12.75">
      <c r="A419" s="73"/>
      <c r="B419" s="74"/>
      <c r="C419" s="74"/>
      <c r="D419" s="74"/>
      <c r="E419" s="81"/>
      <c r="F419" s="81"/>
      <c r="G419" s="81"/>
      <c r="H419" s="71"/>
      <c r="I419" s="87" t="s">
        <v>75</v>
      </c>
      <c r="L419" s="33"/>
      <c r="W419" s="82"/>
      <c r="X419" s="83"/>
      <c r="Y419" s="83"/>
      <c r="Z419" s="83"/>
      <c r="AA419" s="33"/>
      <c r="AB419" s="33"/>
      <c r="AC419" s="33"/>
      <c r="AD419" s="33"/>
      <c r="AE419" s="33"/>
      <c r="AF419" s="33"/>
      <c r="AG419" s="33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:33" ht="12.75" customHeight="1">
      <c r="A420" s="40">
        <v>344</v>
      </c>
      <c r="B420" s="237" t="s">
        <v>22</v>
      </c>
      <c r="C420" s="237"/>
      <c r="D420" s="237"/>
      <c r="E420" s="62">
        <v>3540</v>
      </c>
      <c r="F420" s="62">
        <f t="shared" si="23"/>
        <v>3500</v>
      </c>
      <c r="G420" s="62">
        <v>4495</v>
      </c>
      <c r="H420" s="52">
        <f t="shared" si="24"/>
        <v>126.97740112994352</v>
      </c>
      <c r="I420" s="65">
        <f t="shared" si="25"/>
        <v>128.42857142857142</v>
      </c>
      <c r="L420" s="80">
        <v>7000</v>
      </c>
      <c r="W420" s="79"/>
      <c r="X420" s="270"/>
      <c r="Y420" s="270"/>
      <c r="Z420" s="270"/>
      <c r="AA420" s="80"/>
      <c r="AB420" s="80"/>
      <c r="AC420" s="80"/>
      <c r="AD420" s="80"/>
      <c r="AE420" s="80"/>
      <c r="AF420" s="80"/>
      <c r="AG420" s="80"/>
    </row>
    <row r="421" spans="1:33" ht="12.75">
      <c r="A421" s="40">
        <v>345</v>
      </c>
      <c r="B421" s="237" t="s">
        <v>23</v>
      </c>
      <c r="C421" s="237"/>
      <c r="D421" s="237"/>
      <c r="E421" s="62">
        <v>3859</v>
      </c>
      <c r="F421" s="62">
        <f t="shared" si="23"/>
        <v>3000</v>
      </c>
      <c r="G421" s="62">
        <v>2390</v>
      </c>
      <c r="H421" s="52">
        <f t="shared" si="24"/>
        <v>61.93314330137342</v>
      </c>
      <c r="I421" s="65">
        <f t="shared" si="25"/>
        <v>79.66666666666666</v>
      </c>
      <c r="L421" s="13">
        <v>6000</v>
      </c>
      <c r="W421" s="7"/>
      <c r="X421" s="268"/>
      <c r="Y421" s="268"/>
      <c r="Z421" s="268"/>
      <c r="AA421" s="13"/>
      <c r="AB421" s="13"/>
      <c r="AC421" s="13"/>
      <c r="AD421" s="13"/>
      <c r="AE421" s="13"/>
      <c r="AF421" s="13"/>
      <c r="AG421" s="13"/>
    </row>
    <row r="422" spans="1:33" ht="12.75">
      <c r="A422" s="40">
        <v>346</v>
      </c>
      <c r="B422" s="237" t="s">
        <v>24</v>
      </c>
      <c r="C422" s="237"/>
      <c r="D422" s="237"/>
      <c r="E422" s="62">
        <v>9033</v>
      </c>
      <c r="F422" s="62">
        <f t="shared" si="23"/>
        <v>8760</v>
      </c>
      <c r="G422" s="62">
        <v>6190</v>
      </c>
      <c r="H422" s="52">
        <f t="shared" si="24"/>
        <v>68.5265138935016</v>
      </c>
      <c r="I422" s="65">
        <f t="shared" si="25"/>
        <v>70.662100456621</v>
      </c>
      <c r="L422" s="13">
        <v>17520</v>
      </c>
      <c r="W422" s="7"/>
      <c r="X422" s="268"/>
      <c r="Y422" s="268"/>
      <c r="Z422" s="268"/>
      <c r="AA422" s="13"/>
      <c r="AB422" s="13"/>
      <c r="AC422" s="13"/>
      <c r="AD422" s="13"/>
      <c r="AE422" s="13"/>
      <c r="AF422" s="13"/>
      <c r="AG422" s="13"/>
    </row>
    <row r="423" spans="1:33" ht="12.75">
      <c r="A423" s="40">
        <v>347</v>
      </c>
      <c r="B423" s="237" t="s">
        <v>25</v>
      </c>
      <c r="C423" s="237"/>
      <c r="D423" s="237"/>
      <c r="E423" s="62">
        <v>3436</v>
      </c>
      <c r="F423" s="62">
        <f t="shared" si="23"/>
        <v>4625</v>
      </c>
      <c r="G423" s="62">
        <v>4098</v>
      </c>
      <c r="H423" s="52">
        <f t="shared" si="24"/>
        <v>119.26658905704308</v>
      </c>
      <c r="I423" s="65">
        <f t="shared" si="25"/>
        <v>88.6054054054054</v>
      </c>
      <c r="L423" s="13">
        <v>9250</v>
      </c>
      <c r="W423" s="7"/>
      <c r="X423" s="268"/>
      <c r="Y423" s="268"/>
      <c r="Z423" s="268"/>
      <c r="AA423" s="13"/>
      <c r="AB423" s="13"/>
      <c r="AC423" s="13"/>
      <c r="AD423" s="13"/>
      <c r="AE423" s="13"/>
      <c r="AF423" s="13"/>
      <c r="AG423" s="13"/>
    </row>
    <row r="424" spans="1:33" ht="12.75">
      <c r="A424" s="40">
        <v>348</v>
      </c>
      <c r="B424" s="237" t="s">
        <v>26</v>
      </c>
      <c r="C424" s="237"/>
      <c r="D424" s="237"/>
      <c r="E424" s="62">
        <v>14200</v>
      </c>
      <c r="F424" s="62">
        <f t="shared" si="23"/>
        <v>9750</v>
      </c>
      <c r="G424" s="62">
        <v>9280</v>
      </c>
      <c r="H424" s="52">
        <f t="shared" si="24"/>
        <v>65.35211267605634</v>
      </c>
      <c r="I424" s="65">
        <f t="shared" si="25"/>
        <v>95.17948717948718</v>
      </c>
      <c r="L424" s="13">
        <v>19500</v>
      </c>
      <c r="W424" s="7"/>
      <c r="X424" s="268"/>
      <c r="Y424" s="268"/>
      <c r="Z424" s="268"/>
      <c r="AA424" s="13"/>
      <c r="AB424" s="13"/>
      <c r="AC424" s="13"/>
      <c r="AD424" s="13"/>
      <c r="AE424" s="13"/>
      <c r="AF424" s="13"/>
      <c r="AG424" s="13"/>
    </row>
    <row r="425" spans="1:33" ht="12.75">
      <c r="A425" s="40">
        <v>349</v>
      </c>
      <c r="B425" s="237" t="s">
        <v>27</v>
      </c>
      <c r="C425" s="237"/>
      <c r="D425" s="237"/>
      <c r="E425" s="62">
        <v>2946</v>
      </c>
      <c r="F425" s="62">
        <f t="shared" si="23"/>
        <v>4700</v>
      </c>
      <c r="G425" s="62">
        <v>5086</v>
      </c>
      <c r="H425" s="52">
        <f t="shared" si="24"/>
        <v>172.6408689748812</v>
      </c>
      <c r="I425" s="65">
        <f t="shared" si="25"/>
        <v>108.2127659574468</v>
      </c>
      <c r="L425" s="13">
        <v>9400</v>
      </c>
      <c r="W425" s="7"/>
      <c r="X425" s="268"/>
      <c r="Y425" s="268"/>
      <c r="Z425" s="268"/>
      <c r="AA425" s="13"/>
      <c r="AB425" s="13"/>
      <c r="AC425" s="13"/>
      <c r="AD425" s="13"/>
      <c r="AE425" s="13"/>
      <c r="AF425" s="13"/>
      <c r="AG425" s="13"/>
    </row>
    <row r="426" spans="1:33" ht="12.75">
      <c r="A426" s="244" t="s">
        <v>56</v>
      </c>
      <c r="B426" s="245"/>
      <c r="C426" s="245"/>
      <c r="D426" s="246"/>
      <c r="E426" s="63">
        <f>SUM(E398:E425)</f>
        <v>414951</v>
      </c>
      <c r="F426" s="63">
        <f>SUM(F398:F425)</f>
        <v>455201.5</v>
      </c>
      <c r="G426" s="63">
        <f>SUM(G398:G425)</f>
        <v>483540</v>
      </c>
      <c r="H426" s="53">
        <f t="shared" si="24"/>
        <v>116.52942154615846</v>
      </c>
      <c r="I426" s="53">
        <f t="shared" si="25"/>
        <v>106.22548475784899</v>
      </c>
      <c r="W426" s="7"/>
      <c r="X426" s="275"/>
      <c r="Y426" s="275"/>
      <c r="Z426" s="275"/>
      <c r="AA426" s="13"/>
      <c r="AB426" s="13"/>
      <c r="AC426" s="13"/>
      <c r="AD426" s="13"/>
      <c r="AE426" s="13"/>
      <c r="AF426" s="13"/>
      <c r="AG426" s="13"/>
    </row>
    <row r="427" spans="1:33" ht="12.75">
      <c r="A427" s="40">
        <v>664</v>
      </c>
      <c r="B427" s="247" t="s">
        <v>37</v>
      </c>
      <c r="C427" s="247"/>
      <c r="D427" s="247"/>
      <c r="E427" s="62">
        <v>1699</v>
      </c>
      <c r="F427" s="62">
        <v>2000</v>
      </c>
      <c r="G427" s="62">
        <v>0</v>
      </c>
      <c r="H427" s="52">
        <f t="shared" si="24"/>
        <v>0</v>
      </c>
      <c r="I427" s="65">
        <f t="shared" si="25"/>
        <v>0</v>
      </c>
      <c r="W427" s="243"/>
      <c r="X427" s="243"/>
      <c r="Y427" s="243"/>
      <c r="Z427" s="243"/>
      <c r="AA427" s="14"/>
      <c r="AB427" s="14"/>
      <c r="AC427" s="14"/>
      <c r="AD427" s="14"/>
      <c r="AE427" s="13"/>
      <c r="AF427" s="13"/>
      <c r="AG427" s="13"/>
    </row>
    <row r="428" spans="1:33" ht="12.75">
      <c r="A428" s="40">
        <v>681</v>
      </c>
      <c r="B428" s="240" t="s">
        <v>80</v>
      </c>
      <c r="C428" s="241"/>
      <c r="D428" s="242"/>
      <c r="E428" s="62">
        <v>0</v>
      </c>
      <c r="F428" s="62">
        <v>0</v>
      </c>
      <c r="G428" s="62">
        <v>500</v>
      </c>
      <c r="H428" s="52">
        <v>0</v>
      </c>
      <c r="I428" s="65">
        <v>0</v>
      </c>
      <c r="W428" s="30"/>
      <c r="X428" s="30"/>
      <c r="Y428" s="30"/>
      <c r="Z428" s="30"/>
      <c r="AA428" s="14"/>
      <c r="AB428" s="14"/>
      <c r="AC428" s="14"/>
      <c r="AD428" s="14"/>
      <c r="AE428" s="13"/>
      <c r="AF428" s="13"/>
      <c r="AG428" s="13"/>
    </row>
    <row r="429" spans="1:33" ht="12.75">
      <c r="A429" s="40">
        <v>683</v>
      </c>
      <c r="B429" s="240" t="s">
        <v>60</v>
      </c>
      <c r="C429" s="241"/>
      <c r="D429" s="242"/>
      <c r="E429" s="62">
        <v>0</v>
      </c>
      <c r="F429" s="62">
        <v>0</v>
      </c>
      <c r="G429" s="62">
        <v>235</v>
      </c>
      <c r="H429" s="52">
        <v>0</v>
      </c>
      <c r="I429" s="65">
        <v>0</v>
      </c>
      <c r="W429" s="238"/>
      <c r="X429" s="238"/>
      <c r="Y429" s="238"/>
      <c r="Z429" s="238"/>
      <c r="AA429" s="13"/>
      <c r="AB429" s="13"/>
      <c r="AC429" s="13"/>
      <c r="AD429" s="13"/>
      <c r="AE429" s="14"/>
      <c r="AF429" s="13"/>
      <c r="AG429" s="13"/>
    </row>
    <row r="430" spans="1:33" ht="12.75">
      <c r="A430" s="40">
        <v>688</v>
      </c>
      <c r="B430" s="240" t="s">
        <v>61</v>
      </c>
      <c r="C430" s="241"/>
      <c r="D430" s="242"/>
      <c r="E430" s="64">
        <v>3271</v>
      </c>
      <c r="F430" s="62">
        <v>0</v>
      </c>
      <c r="G430" s="62">
        <v>739</v>
      </c>
      <c r="H430" s="52">
        <f t="shared" si="24"/>
        <v>22.592479364108836</v>
      </c>
      <c r="I430" s="65">
        <v>0</v>
      </c>
      <c r="AE430" s="14"/>
      <c r="AF430" s="14"/>
      <c r="AG430" s="14"/>
    </row>
    <row r="431" spans="1:33" ht="12.75">
      <c r="A431" s="243" t="s">
        <v>40</v>
      </c>
      <c r="B431" s="243"/>
      <c r="C431" s="243"/>
      <c r="D431" s="243"/>
      <c r="E431" s="66">
        <f>SUM(E426:E430)</f>
        <v>419921</v>
      </c>
      <c r="F431" s="63">
        <f>SUM(F426:F430)</f>
        <v>457201.5</v>
      </c>
      <c r="G431" s="63">
        <f>SUM(G426:G430)</f>
        <v>485014</v>
      </c>
      <c r="H431" s="53">
        <f t="shared" si="24"/>
        <v>115.50124904446312</v>
      </c>
      <c r="I431" s="53">
        <f t="shared" si="25"/>
        <v>106.08320401398508</v>
      </c>
      <c r="AF431" s="14"/>
      <c r="AG431" s="14"/>
    </row>
    <row r="432" spans="1:9" ht="12.75">
      <c r="A432" s="239" t="s">
        <v>41</v>
      </c>
      <c r="B432" s="239"/>
      <c r="C432" s="239"/>
      <c r="D432" s="239"/>
      <c r="E432" s="66">
        <f>E396-E431</f>
        <v>-401217</v>
      </c>
      <c r="F432" s="63">
        <f>F396-F431</f>
        <v>-449701.5</v>
      </c>
      <c r="G432" s="63">
        <f>G396-G431</f>
        <v>-469942</v>
      </c>
      <c r="H432" s="53">
        <f t="shared" si="24"/>
        <v>117.1291346079553</v>
      </c>
      <c r="I432" s="53">
        <f t="shared" si="25"/>
        <v>104.50087446895328</v>
      </c>
    </row>
    <row r="433" spans="1:9" ht="12.75">
      <c r="A433" s="238" t="s">
        <v>42</v>
      </c>
      <c r="B433" s="238"/>
      <c r="C433" s="238"/>
      <c r="D433" s="238"/>
      <c r="E433" s="64">
        <v>401217</v>
      </c>
      <c r="F433" s="62">
        <v>449702</v>
      </c>
      <c r="G433" s="62">
        <v>469942</v>
      </c>
      <c r="H433" s="52">
        <f t="shared" si="24"/>
        <v>117.1291346079553</v>
      </c>
      <c r="I433" s="65">
        <f t="shared" si="25"/>
        <v>104.5007582799276</v>
      </c>
    </row>
    <row r="434" spans="1:9" ht="12.75">
      <c r="A434" s="239" t="s">
        <v>43</v>
      </c>
      <c r="B434" s="239"/>
      <c r="C434" s="239"/>
      <c r="D434" s="239"/>
      <c r="E434" s="63">
        <f>E432+E433</f>
        <v>0</v>
      </c>
      <c r="F434" s="63">
        <v>0</v>
      </c>
      <c r="G434" s="63">
        <v>0</v>
      </c>
      <c r="H434" s="53">
        <v>0</v>
      </c>
      <c r="I434" s="53">
        <v>0</v>
      </c>
    </row>
    <row r="438" spans="12:15" ht="15">
      <c r="L438" s="25"/>
      <c r="M438" s="25"/>
      <c r="N438" s="25"/>
      <c r="O438" s="25"/>
    </row>
    <row r="439" spans="12:20" ht="15">
      <c r="L439" s="3"/>
      <c r="M439" s="3"/>
      <c r="N439" s="3"/>
      <c r="O439" s="3"/>
      <c r="T439" s="25"/>
    </row>
    <row r="440" spans="12:20" ht="15">
      <c r="L440" s="3"/>
      <c r="M440" s="2"/>
      <c r="N440" s="2"/>
      <c r="O440" s="2"/>
      <c r="P440" s="25"/>
      <c r="Q440" s="25"/>
      <c r="R440" s="25"/>
      <c r="S440" s="25"/>
      <c r="T440" s="3"/>
    </row>
    <row r="441" spans="12:22" ht="15">
      <c r="L441" s="3"/>
      <c r="M441" s="2"/>
      <c r="N441" s="2"/>
      <c r="O441" s="2"/>
      <c r="P441" s="3"/>
      <c r="Q441" s="3"/>
      <c r="R441" s="3"/>
      <c r="S441" s="3"/>
      <c r="T441" s="2"/>
      <c r="U441" s="25"/>
      <c r="V441" s="25"/>
    </row>
    <row r="442" spans="16:30" ht="12.75">
      <c r="P442" s="2"/>
      <c r="Q442" s="2"/>
      <c r="R442" s="2"/>
      <c r="S442" s="2"/>
      <c r="T442" s="251"/>
      <c r="U442" s="252"/>
      <c r="V442" s="252"/>
      <c r="W442" s="252"/>
      <c r="X442" s="2"/>
      <c r="Y442" s="2"/>
      <c r="Z442" s="2"/>
      <c r="AA442" s="2"/>
      <c r="AB442" s="2"/>
      <c r="AC442" s="3"/>
      <c r="AD442" s="3"/>
    </row>
    <row r="443" spans="20:30" ht="12.75">
      <c r="T443" s="252"/>
      <c r="U443" s="252"/>
      <c r="V443" s="252"/>
      <c r="W443" s="252"/>
      <c r="X443" s="26"/>
      <c r="Y443" s="27"/>
      <c r="Z443" s="27"/>
      <c r="AA443" s="27"/>
      <c r="AB443" s="27"/>
      <c r="AC443" s="2"/>
      <c r="AD443" s="2"/>
    </row>
    <row r="444" spans="20:30" ht="12.75">
      <c r="T444" s="257"/>
      <c r="U444" s="257"/>
      <c r="V444" s="257"/>
      <c r="W444" s="257"/>
      <c r="X444" s="1"/>
      <c r="Y444" s="1"/>
      <c r="Z444" s="1"/>
      <c r="AA444" s="1"/>
      <c r="AB444" s="1"/>
      <c r="AC444" s="2"/>
      <c r="AD444" s="2"/>
    </row>
    <row r="445" spans="29:30" ht="12.75">
      <c r="AC445" s="28"/>
      <c r="AD445" s="5"/>
    </row>
    <row r="446" spans="20:30" ht="12.75">
      <c r="T446" s="7"/>
      <c r="U446" s="268"/>
      <c r="V446" s="268"/>
      <c r="W446" s="268"/>
      <c r="AC446" s="4"/>
      <c r="AD446" s="6"/>
    </row>
    <row r="447" spans="20:28" ht="12.75">
      <c r="T447" s="7"/>
      <c r="U447" s="268"/>
      <c r="V447" s="268"/>
      <c r="W447" s="268"/>
      <c r="X447" s="13"/>
      <c r="Y447" s="13"/>
      <c r="Z447" s="13"/>
      <c r="AA447" s="13"/>
      <c r="AB447" s="13"/>
    </row>
    <row r="448" spans="20:28" ht="12.75">
      <c r="T448" s="7"/>
      <c r="U448" s="11"/>
      <c r="V448" s="11"/>
      <c r="W448" s="11"/>
      <c r="X448" s="13"/>
      <c r="Y448" s="13"/>
      <c r="Z448" s="13"/>
      <c r="AA448" s="13"/>
      <c r="AB448" s="13"/>
    </row>
    <row r="449" spans="20:28" ht="12.75">
      <c r="T449" s="7"/>
      <c r="U449" s="11"/>
      <c r="V449" s="11"/>
      <c r="W449" s="11"/>
      <c r="X449" s="13"/>
      <c r="Y449" s="13"/>
      <c r="Z449" s="13"/>
      <c r="AA449" s="13"/>
      <c r="AB449" s="13"/>
    </row>
    <row r="450" spans="20:28" ht="12.75">
      <c r="T450" s="7"/>
      <c r="U450" s="268"/>
      <c r="V450" s="268"/>
      <c r="W450" s="268"/>
      <c r="X450" s="13"/>
      <c r="Y450" s="13"/>
      <c r="Z450" s="13"/>
      <c r="AA450" s="13"/>
      <c r="AB450" s="13"/>
    </row>
    <row r="451" spans="20:28" ht="12.75">
      <c r="T451" s="7"/>
      <c r="U451" s="11"/>
      <c r="V451" s="11"/>
      <c r="W451" s="11"/>
      <c r="X451" s="13"/>
      <c r="Y451" s="13"/>
      <c r="Z451" s="13"/>
      <c r="AA451" s="13"/>
      <c r="AB451" s="13"/>
    </row>
    <row r="452" spans="20:28" ht="12.75">
      <c r="T452" s="7"/>
      <c r="U452" s="11"/>
      <c r="V452" s="11"/>
      <c r="W452" s="11"/>
      <c r="X452" s="13"/>
      <c r="Y452" s="13"/>
      <c r="Z452" s="13"/>
      <c r="AA452" s="13"/>
      <c r="AB452" s="13"/>
    </row>
    <row r="453" spans="20:28" ht="12.75">
      <c r="T453" s="7"/>
      <c r="U453" s="11"/>
      <c r="V453" s="11"/>
      <c r="W453" s="11"/>
      <c r="X453" s="13"/>
      <c r="Y453" s="13"/>
      <c r="Z453" s="13"/>
      <c r="AA453" s="13"/>
      <c r="AB453" s="13"/>
    </row>
    <row r="454" spans="20:28" ht="12.75">
      <c r="T454" s="7"/>
      <c r="U454" s="11"/>
      <c r="V454" s="11"/>
      <c r="W454" s="11"/>
      <c r="X454" s="13"/>
      <c r="Y454" s="13"/>
      <c r="Z454" s="13"/>
      <c r="AA454" s="13"/>
      <c r="AB454" s="13"/>
    </row>
    <row r="455" spans="20:28" ht="12.75">
      <c r="T455" s="7"/>
      <c r="U455" s="11"/>
      <c r="V455" s="11"/>
      <c r="W455" s="11"/>
      <c r="X455" s="13"/>
      <c r="Y455" s="13"/>
      <c r="Z455" s="13"/>
      <c r="AA455" s="13"/>
      <c r="AB455" s="13"/>
    </row>
    <row r="456" spans="1:30" ht="12.75">
      <c r="A456" s="258" t="s">
        <v>46</v>
      </c>
      <c r="B456" s="258"/>
      <c r="C456" s="258"/>
      <c r="T456" s="7"/>
      <c r="U456" s="268"/>
      <c r="V456" s="268"/>
      <c r="W456" s="268"/>
      <c r="X456" s="13"/>
      <c r="Y456" s="13"/>
      <c r="Z456" s="13"/>
      <c r="AA456" s="13"/>
      <c r="AB456" s="13"/>
      <c r="AC456" s="13"/>
      <c r="AD456" s="13"/>
    </row>
    <row r="457" spans="1:30" ht="12.75">
      <c r="A457" s="258" t="s">
        <v>69</v>
      </c>
      <c r="B457" s="258"/>
      <c r="C457" s="258"/>
      <c r="T457" s="7"/>
      <c r="U457" s="268"/>
      <c r="V457" s="268"/>
      <c r="W457" s="268"/>
      <c r="X457" s="13"/>
      <c r="Y457" s="13"/>
      <c r="Z457" s="13"/>
      <c r="AA457" s="13"/>
      <c r="AB457" s="13"/>
      <c r="AC457" s="13"/>
      <c r="AD457" s="13"/>
    </row>
    <row r="458" spans="5:30" ht="12.75">
      <c r="E458" s="248" t="s">
        <v>47</v>
      </c>
      <c r="F458" s="248"/>
      <c r="T458" s="7"/>
      <c r="U458" s="268"/>
      <c r="V458" s="268"/>
      <c r="W458" s="268"/>
      <c r="X458" s="13"/>
      <c r="Y458" s="13"/>
      <c r="Z458" s="13"/>
      <c r="AA458" s="13"/>
      <c r="AB458" s="13"/>
      <c r="AC458" s="13"/>
      <c r="AD458" s="13"/>
    </row>
    <row r="459" spans="4:30" ht="12.75">
      <c r="D459" s="248" t="s">
        <v>48</v>
      </c>
      <c r="E459" s="248"/>
      <c r="F459" s="248"/>
      <c r="G459" s="248"/>
      <c r="T459" s="7"/>
      <c r="U459" s="268"/>
      <c r="V459" s="268"/>
      <c r="W459" s="268"/>
      <c r="X459" s="13"/>
      <c r="Y459" s="13"/>
      <c r="Z459" s="13"/>
      <c r="AA459" s="13"/>
      <c r="AB459" s="13"/>
      <c r="AC459" s="13"/>
      <c r="AD459" s="13"/>
    </row>
    <row r="460" spans="9:30" ht="12.75">
      <c r="I460" s="43" t="s">
        <v>76</v>
      </c>
      <c r="T460" s="269"/>
      <c r="U460" s="269"/>
      <c r="V460" s="269"/>
      <c r="W460" s="269"/>
      <c r="X460" s="13"/>
      <c r="Y460" s="13"/>
      <c r="Z460" s="13"/>
      <c r="AA460" s="13"/>
      <c r="AB460" s="13"/>
      <c r="AC460" s="13"/>
      <c r="AD460" s="13"/>
    </row>
    <row r="461" spans="24:30" ht="12.75">
      <c r="X461" s="14"/>
      <c r="Y461" s="14"/>
      <c r="Z461" s="14"/>
      <c r="AA461" s="14"/>
      <c r="AB461" s="14"/>
      <c r="AC461" s="13"/>
      <c r="AD461" s="13"/>
    </row>
    <row r="462" spans="1:30" ht="12.75">
      <c r="A462" s="251" t="s">
        <v>0</v>
      </c>
      <c r="B462" s="252"/>
      <c r="C462" s="252"/>
      <c r="D462" s="253"/>
      <c r="E462" s="45" t="s">
        <v>49</v>
      </c>
      <c r="F462" s="45" t="s">
        <v>51</v>
      </c>
      <c r="G462" s="46" t="s">
        <v>49</v>
      </c>
      <c r="H462" s="254" t="s">
        <v>54</v>
      </c>
      <c r="I462" s="254"/>
      <c r="T462" s="250"/>
      <c r="U462" s="250"/>
      <c r="V462" s="250"/>
      <c r="W462" s="250"/>
      <c r="X462" s="15"/>
      <c r="Y462" s="15"/>
      <c r="Z462" s="15"/>
      <c r="AA462" s="15"/>
      <c r="AB462" s="15"/>
      <c r="AC462" s="13"/>
      <c r="AD462" s="13"/>
    </row>
    <row r="463" spans="1:30" ht="12.75">
      <c r="A463" s="252"/>
      <c r="B463" s="252"/>
      <c r="C463" s="252"/>
      <c r="D463" s="253"/>
      <c r="E463" s="47" t="s">
        <v>50</v>
      </c>
      <c r="F463" s="47" t="s">
        <v>52</v>
      </c>
      <c r="G463" s="48" t="s">
        <v>53</v>
      </c>
      <c r="H463" s="49" t="s">
        <v>62</v>
      </c>
      <c r="I463" s="49" t="s">
        <v>63</v>
      </c>
      <c r="T463" s="7"/>
      <c r="U463" s="268"/>
      <c r="V463" s="268"/>
      <c r="W463" s="268"/>
      <c r="X463" s="15"/>
      <c r="Y463" s="15"/>
      <c r="Z463" s="15"/>
      <c r="AA463" s="15"/>
      <c r="AB463" s="15"/>
      <c r="AC463" s="14"/>
      <c r="AD463" s="14"/>
    </row>
    <row r="464" spans="1:30" ht="12.75">
      <c r="A464" s="42">
        <v>1</v>
      </c>
      <c r="B464" s="255">
        <v>2</v>
      </c>
      <c r="C464" s="255"/>
      <c r="D464" s="256"/>
      <c r="E464" s="47">
        <v>3</v>
      </c>
      <c r="F464" s="47">
        <v>4</v>
      </c>
      <c r="G464" s="47">
        <v>5</v>
      </c>
      <c r="H464" s="50">
        <v>6</v>
      </c>
      <c r="I464" s="50">
        <v>7</v>
      </c>
      <c r="T464" s="7"/>
      <c r="U464" s="268"/>
      <c r="V464" s="268"/>
      <c r="W464" s="268"/>
      <c r="X464" s="13"/>
      <c r="Y464" s="13"/>
      <c r="Z464" s="13"/>
      <c r="AA464" s="13"/>
      <c r="AB464" s="13"/>
      <c r="AC464" s="15"/>
      <c r="AD464" s="16"/>
    </row>
    <row r="465" spans="1:30" ht="12.75">
      <c r="A465" s="257" t="s">
        <v>5</v>
      </c>
      <c r="B465" s="257"/>
      <c r="C465" s="257"/>
      <c r="D465" s="257"/>
      <c r="E465" s="51"/>
      <c r="F465" s="51"/>
      <c r="G465" s="51"/>
      <c r="H465" s="51"/>
      <c r="I465" s="51"/>
      <c r="T465" s="7"/>
      <c r="U465" s="268"/>
      <c r="V465" s="268"/>
      <c r="W465" s="268"/>
      <c r="X465" s="13"/>
      <c r="Y465" s="13"/>
      <c r="Z465" s="13"/>
      <c r="AA465" s="13"/>
      <c r="AB465" s="13"/>
      <c r="AC465" s="15"/>
      <c r="AD465" s="16"/>
    </row>
    <row r="466" spans="1:30" ht="12.75">
      <c r="A466" s="40">
        <v>630</v>
      </c>
      <c r="B466" s="237" t="s">
        <v>6</v>
      </c>
      <c r="C466" s="237"/>
      <c r="D466" s="237"/>
      <c r="E466" s="62">
        <v>165376</v>
      </c>
      <c r="F466" s="62">
        <v>194859</v>
      </c>
      <c r="G466" s="62">
        <v>172216</v>
      </c>
      <c r="H466" s="52">
        <f>G466/E466*100</f>
        <v>104.1360294117647</v>
      </c>
      <c r="I466" s="52">
        <f>G466/F466*100</f>
        <v>88.37980283179118</v>
      </c>
      <c r="L466" s="13"/>
      <c r="T466" s="7"/>
      <c r="U466" s="268"/>
      <c r="V466" s="268"/>
      <c r="W466" s="268"/>
      <c r="X466" s="13"/>
      <c r="Y466" s="13"/>
      <c r="Z466" s="13"/>
      <c r="AA466" s="13"/>
      <c r="AB466" s="13"/>
      <c r="AC466" s="13"/>
      <c r="AD466" s="13"/>
    </row>
    <row r="467" spans="1:30" ht="12.75">
      <c r="A467" s="249" t="s">
        <v>8</v>
      </c>
      <c r="B467" s="249"/>
      <c r="C467" s="249"/>
      <c r="D467" s="249"/>
      <c r="E467" s="63">
        <f>SUM(E466:E466)</f>
        <v>165376</v>
      </c>
      <c r="F467" s="63">
        <f>SUM(F466:F466)</f>
        <v>194859</v>
      </c>
      <c r="G467" s="63">
        <f>SUM(G466:G466)</f>
        <v>172216</v>
      </c>
      <c r="H467" s="53">
        <v>104</v>
      </c>
      <c r="I467" s="53">
        <v>88</v>
      </c>
      <c r="T467" s="7"/>
      <c r="U467" s="268"/>
      <c r="V467" s="268"/>
      <c r="W467" s="268"/>
      <c r="X467" s="13"/>
      <c r="Y467" s="13"/>
      <c r="Z467" s="13"/>
      <c r="AA467" s="13"/>
      <c r="AB467" s="13"/>
      <c r="AC467" s="13"/>
      <c r="AD467" s="13"/>
    </row>
    <row r="468" spans="1:30" ht="12.75">
      <c r="A468" s="250" t="s">
        <v>10</v>
      </c>
      <c r="B468" s="250"/>
      <c r="C468" s="250"/>
      <c r="D468" s="250"/>
      <c r="E468" s="54"/>
      <c r="F468" s="54"/>
      <c r="G468" s="54"/>
      <c r="H468" s="54"/>
      <c r="I468" s="54"/>
      <c r="T468" s="7"/>
      <c r="U468" s="268"/>
      <c r="V468" s="268"/>
      <c r="W468" s="268"/>
      <c r="X468" s="13"/>
      <c r="Y468" s="13"/>
      <c r="Z468" s="13"/>
      <c r="AA468" s="13"/>
      <c r="AB468" s="13"/>
      <c r="AC468" s="13"/>
      <c r="AD468" s="13"/>
    </row>
    <row r="469" spans="1:30" ht="12.75">
      <c r="A469" s="40">
        <v>300</v>
      </c>
      <c r="B469" s="237" t="s">
        <v>11</v>
      </c>
      <c r="C469" s="237"/>
      <c r="D469" s="237"/>
      <c r="E469" s="62">
        <v>2229</v>
      </c>
      <c r="F469" s="62">
        <f>L469/2</f>
        <v>1151</v>
      </c>
      <c r="G469" s="62">
        <v>888</v>
      </c>
      <c r="H469" s="52">
        <f>G469/E469*100</f>
        <v>39.83849259757739</v>
      </c>
      <c r="I469" s="52">
        <f>G469/F469*100</f>
        <v>77.15030408340573</v>
      </c>
      <c r="L469" s="13">
        <v>2302</v>
      </c>
      <c r="T469" s="7"/>
      <c r="U469" s="268"/>
      <c r="V469" s="268"/>
      <c r="W469" s="268"/>
      <c r="X469" s="13"/>
      <c r="Y469" s="13"/>
      <c r="Z469" s="13"/>
      <c r="AA469" s="13"/>
      <c r="AB469" s="13"/>
      <c r="AC469" s="13"/>
      <c r="AD469" s="13"/>
    </row>
    <row r="470" spans="1:30" ht="12.75">
      <c r="A470" s="40">
        <v>301</v>
      </c>
      <c r="B470" s="237" t="s">
        <v>12</v>
      </c>
      <c r="C470" s="237"/>
      <c r="D470" s="237"/>
      <c r="E470" s="62">
        <v>3688</v>
      </c>
      <c r="F470" s="62">
        <f aca="true" t="shared" si="26" ref="F470:F487">L470/2</f>
        <v>7350</v>
      </c>
      <c r="G470" s="62">
        <v>3763</v>
      </c>
      <c r="H470" s="52">
        <f>G470/E470*100</f>
        <v>102.03362255965294</v>
      </c>
      <c r="I470" s="52">
        <f aca="true" t="shared" si="27" ref="I470:I491">G470/F470*100</f>
        <v>51.197278911564624</v>
      </c>
      <c r="L470" s="13">
        <v>14700</v>
      </c>
      <c r="T470" s="7"/>
      <c r="U470" s="268"/>
      <c r="V470" s="268"/>
      <c r="W470" s="268"/>
      <c r="X470" s="13"/>
      <c r="Y470" s="13"/>
      <c r="Z470" s="13"/>
      <c r="AA470" s="13"/>
      <c r="AB470" s="13"/>
      <c r="AC470" s="13"/>
      <c r="AD470" s="13"/>
    </row>
    <row r="471" spans="1:30" ht="12.75">
      <c r="A471" s="40">
        <v>302</v>
      </c>
      <c r="B471" s="237" t="s">
        <v>13</v>
      </c>
      <c r="C471" s="237"/>
      <c r="D471" s="237"/>
      <c r="E471" s="62">
        <v>0</v>
      </c>
      <c r="F471" s="62">
        <f t="shared" si="26"/>
        <v>170</v>
      </c>
      <c r="G471" s="62">
        <v>0</v>
      </c>
      <c r="H471" s="52">
        <v>0</v>
      </c>
      <c r="I471" s="52">
        <f t="shared" si="27"/>
        <v>0</v>
      </c>
      <c r="L471" s="13">
        <v>340</v>
      </c>
      <c r="T471" s="7"/>
      <c r="U471" s="268"/>
      <c r="V471" s="268"/>
      <c r="W471" s="268"/>
      <c r="X471" s="13"/>
      <c r="Y471" s="13"/>
      <c r="Z471" s="13"/>
      <c r="AA471" s="13"/>
      <c r="AB471" s="13"/>
      <c r="AC471" s="13"/>
      <c r="AD471" s="13"/>
    </row>
    <row r="472" spans="1:30" ht="12.75">
      <c r="A472" s="40">
        <v>303</v>
      </c>
      <c r="B472" s="237" t="s">
        <v>14</v>
      </c>
      <c r="C472" s="237"/>
      <c r="D472" s="237"/>
      <c r="E472" s="62">
        <v>0</v>
      </c>
      <c r="F472" s="62">
        <f t="shared" si="26"/>
        <v>1640</v>
      </c>
      <c r="G472" s="62">
        <v>0</v>
      </c>
      <c r="H472" s="52">
        <v>0</v>
      </c>
      <c r="I472" s="52">
        <f t="shared" si="27"/>
        <v>0</v>
      </c>
      <c r="L472" s="13">
        <v>3280</v>
      </c>
      <c r="T472" s="7"/>
      <c r="U472" s="268"/>
      <c r="V472" s="268"/>
      <c r="W472" s="268"/>
      <c r="X472" s="13"/>
      <c r="Y472" s="13"/>
      <c r="Z472" s="13"/>
      <c r="AA472" s="13"/>
      <c r="AB472" s="13"/>
      <c r="AC472" s="13"/>
      <c r="AD472" s="13"/>
    </row>
    <row r="473" spans="1:30" ht="12.75">
      <c r="A473" s="40">
        <v>310</v>
      </c>
      <c r="B473" s="41" t="s">
        <v>30</v>
      </c>
      <c r="C473" s="41"/>
      <c r="D473" s="41"/>
      <c r="E473" s="62">
        <v>5691</v>
      </c>
      <c r="F473" s="62">
        <f t="shared" si="26"/>
        <v>5750</v>
      </c>
      <c r="G473" s="62">
        <v>5660</v>
      </c>
      <c r="H473" s="52">
        <f aca="true" t="shared" si="28" ref="H473:H478">G473/E473*100</f>
        <v>99.45528026708838</v>
      </c>
      <c r="I473" s="52">
        <f t="shared" si="27"/>
        <v>98.43478260869564</v>
      </c>
      <c r="L473" s="13">
        <v>11500</v>
      </c>
      <c r="T473" s="7"/>
      <c r="U473" s="268"/>
      <c r="V473" s="268"/>
      <c r="W473" s="268"/>
      <c r="X473" s="13"/>
      <c r="Y473" s="13"/>
      <c r="Z473" s="13"/>
      <c r="AA473" s="13"/>
      <c r="AB473" s="13"/>
      <c r="AC473" s="13"/>
      <c r="AD473" s="13"/>
    </row>
    <row r="474" spans="1:30" ht="12.75">
      <c r="A474" s="40">
        <v>320</v>
      </c>
      <c r="B474" s="240" t="s">
        <v>31</v>
      </c>
      <c r="C474" s="241"/>
      <c r="D474" s="242"/>
      <c r="E474" s="62">
        <v>106982</v>
      </c>
      <c r="F474" s="62">
        <f t="shared" si="26"/>
        <v>120220</v>
      </c>
      <c r="G474" s="62">
        <v>104827</v>
      </c>
      <c r="H474" s="52">
        <f t="shared" si="28"/>
        <v>97.98564244452338</v>
      </c>
      <c r="I474" s="52">
        <f t="shared" si="27"/>
        <v>87.19597404757944</v>
      </c>
      <c r="L474" s="13">
        <v>240440</v>
      </c>
      <c r="T474" s="7"/>
      <c r="U474" s="268"/>
      <c r="V474" s="268"/>
      <c r="W474" s="268"/>
      <c r="X474" s="13"/>
      <c r="Y474" s="13"/>
      <c r="Z474" s="13"/>
      <c r="AA474" s="13"/>
      <c r="AB474" s="13"/>
      <c r="AC474" s="13"/>
      <c r="AD474" s="13"/>
    </row>
    <row r="475" spans="1:30" ht="12.75">
      <c r="A475" s="40">
        <v>328</v>
      </c>
      <c r="B475" s="237" t="s">
        <v>32</v>
      </c>
      <c r="C475" s="237"/>
      <c r="D475" s="237"/>
      <c r="E475" s="62">
        <v>29198</v>
      </c>
      <c r="F475" s="62">
        <f t="shared" si="26"/>
        <v>35400</v>
      </c>
      <c r="G475" s="62">
        <v>40365</v>
      </c>
      <c r="H475" s="52">
        <f t="shared" si="28"/>
        <v>138.24577025823686</v>
      </c>
      <c r="I475" s="52">
        <f t="shared" si="27"/>
        <v>114.02542372881356</v>
      </c>
      <c r="L475" s="13">
        <v>70800</v>
      </c>
      <c r="T475" s="7"/>
      <c r="U475" s="268"/>
      <c r="V475" s="268"/>
      <c r="W475" s="268"/>
      <c r="X475" s="13"/>
      <c r="Y475" s="13"/>
      <c r="Z475" s="13"/>
      <c r="AA475" s="13"/>
      <c r="AB475" s="13"/>
      <c r="AC475" s="13"/>
      <c r="AD475" s="13"/>
    </row>
    <row r="476" spans="1:30" ht="12.75">
      <c r="A476" s="40">
        <v>332</v>
      </c>
      <c r="B476" s="237" t="s">
        <v>16</v>
      </c>
      <c r="C476" s="237"/>
      <c r="D476" s="237"/>
      <c r="E476" s="62">
        <v>449</v>
      </c>
      <c r="F476" s="62">
        <f t="shared" si="26"/>
        <v>2250</v>
      </c>
      <c r="G476" s="62">
        <v>1449</v>
      </c>
      <c r="H476" s="52">
        <f t="shared" si="28"/>
        <v>322.71714922049</v>
      </c>
      <c r="I476" s="52">
        <f t="shared" si="27"/>
        <v>64.4</v>
      </c>
      <c r="L476" s="13">
        <v>4500</v>
      </c>
      <c r="T476" s="7"/>
      <c r="U476" s="268"/>
      <c r="V476" s="268"/>
      <c r="W476" s="268"/>
      <c r="X476" s="13"/>
      <c r="Y476" s="13"/>
      <c r="Z476" s="13"/>
      <c r="AA476" s="13"/>
      <c r="AB476" s="13"/>
      <c r="AC476" s="13"/>
      <c r="AD476" s="13"/>
    </row>
    <row r="477" spans="1:30" ht="12.75">
      <c r="A477" s="40">
        <v>333</v>
      </c>
      <c r="B477" s="237" t="s">
        <v>17</v>
      </c>
      <c r="C477" s="237"/>
      <c r="D477" s="237"/>
      <c r="E477" s="62">
        <v>336</v>
      </c>
      <c r="F477" s="62">
        <f t="shared" si="26"/>
        <v>600</v>
      </c>
      <c r="G477" s="62">
        <v>341</v>
      </c>
      <c r="H477" s="52">
        <f t="shared" si="28"/>
        <v>101.48809523809523</v>
      </c>
      <c r="I477" s="52">
        <f t="shared" si="27"/>
        <v>56.833333333333336</v>
      </c>
      <c r="L477" s="13">
        <v>1200</v>
      </c>
      <c r="T477" s="7"/>
      <c r="U477" s="268"/>
      <c r="V477" s="268"/>
      <c r="W477" s="268"/>
      <c r="X477" s="13"/>
      <c r="Y477" s="13"/>
      <c r="Z477" s="13"/>
      <c r="AA477" s="13"/>
      <c r="AB477" s="13"/>
      <c r="AC477" s="13"/>
      <c r="AD477" s="13"/>
    </row>
    <row r="478" spans="1:30" ht="12.75">
      <c r="A478" s="40">
        <v>334</v>
      </c>
      <c r="B478" s="237" t="s">
        <v>18</v>
      </c>
      <c r="C478" s="237"/>
      <c r="D478" s="237"/>
      <c r="E478" s="62">
        <v>5196</v>
      </c>
      <c r="F478" s="62">
        <f t="shared" si="26"/>
        <v>5492</v>
      </c>
      <c r="G478" s="62">
        <v>195</v>
      </c>
      <c r="H478" s="52">
        <f t="shared" si="28"/>
        <v>3.7528868360277134</v>
      </c>
      <c r="I478" s="52">
        <f t="shared" si="27"/>
        <v>3.5506190823015293</v>
      </c>
      <c r="L478" s="13">
        <v>10984</v>
      </c>
      <c r="T478" s="7"/>
      <c r="U478" s="275"/>
      <c r="V478" s="275"/>
      <c r="W478" s="275"/>
      <c r="X478" s="13"/>
      <c r="Y478" s="13"/>
      <c r="Z478" s="13"/>
      <c r="AA478" s="13"/>
      <c r="AB478" s="13"/>
      <c r="AC478" s="13"/>
      <c r="AD478" s="13"/>
    </row>
    <row r="479" spans="1:30" ht="12.75">
      <c r="A479" s="40">
        <v>339</v>
      </c>
      <c r="B479" s="237" t="s">
        <v>20</v>
      </c>
      <c r="C479" s="237"/>
      <c r="D479" s="237"/>
      <c r="E479" s="62">
        <v>0</v>
      </c>
      <c r="F479" s="62">
        <f t="shared" si="26"/>
        <v>150</v>
      </c>
      <c r="G479" s="62">
        <v>1101</v>
      </c>
      <c r="H479" s="52">
        <v>0</v>
      </c>
      <c r="I479" s="52">
        <f t="shared" si="27"/>
        <v>734</v>
      </c>
      <c r="L479" s="13">
        <v>300</v>
      </c>
      <c r="T479" s="7"/>
      <c r="U479" s="240"/>
      <c r="V479" s="241"/>
      <c r="W479" s="242"/>
      <c r="X479" s="13"/>
      <c r="Y479" s="13"/>
      <c r="Z479" s="13"/>
      <c r="AA479" s="13"/>
      <c r="AB479" s="13"/>
      <c r="AC479" s="13"/>
      <c r="AD479" s="13"/>
    </row>
    <row r="480" spans="1:30" ht="12.75">
      <c r="A480" s="40">
        <v>340</v>
      </c>
      <c r="B480" s="237" t="s">
        <v>34</v>
      </c>
      <c r="C480" s="237"/>
      <c r="D480" s="237"/>
      <c r="E480" s="62">
        <v>324</v>
      </c>
      <c r="F480" s="62">
        <f t="shared" si="26"/>
        <v>250</v>
      </c>
      <c r="G480" s="62">
        <v>0</v>
      </c>
      <c r="H480" s="52">
        <f>G480/E480*100</f>
        <v>0</v>
      </c>
      <c r="I480" s="52">
        <f t="shared" si="27"/>
        <v>0</v>
      </c>
      <c r="L480" s="13">
        <v>500</v>
      </c>
      <c r="T480" s="243"/>
      <c r="U480" s="243"/>
      <c r="V480" s="243"/>
      <c r="W480" s="243"/>
      <c r="X480" s="13"/>
      <c r="Y480" s="13"/>
      <c r="Z480" s="13"/>
      <c r="AA480" s="13"/>
      <c r="AB480" s="13"/>
      <c r="AC480" s="13"/>
      <c r="AD480" s="13"/>
    </row>
    <row r="481" spans="1:30" ht="12.75">
      <c r="A481" s="40">
        <v>342</v>
      </c>
      <c r="B481" s="237" t="s">
        <v>21</v>
      </c>
      <c r="C481" s="237"/>
      <c r="D481" s="237"/>
      <c r="E481" s="62">
        <v>0</v>
      </c>
      <c r="F481" s="62">
        <f t="shared" si="26"/>
        <v>2000</v>
      </c>
      <c r="G481" s="62">
        <v>1885</v>
      </c>
      <c r="H481" s="52">
        <v>0</v>
      </c>
      <c r="I481" s="52">
        <f t="shared" si="27"/>
        <v>94.25</v>
      </c>
      <c r="L481" s="13">
        <v>4000</v>
      </c>
      <c r="T481" s="238"/>
      <c r="U481" s="238"/>
      <c r="V481" s="238"/>
      <c r="W481" s="238"/>
      <c r="X481" s="14"/>
      <c r="Y481" s="14"/>
      <c r="Z481" s="14"/>
      <c r="AA481" s="14"/>
      <c r="AB481" s="14"/>
      <c r="AC481" s="13"/>
      <c r="AD481" s="13"/>
    </row>
    <row r="482" spans="1:26" ht="12.75">
      <c r="A482" s="40">
        <v>344</v>
      </c>
      <c r="B482" s="237" t="s">
        <v>22</v>
      </c>
      <c r="C482" s="237"/>
      <c r="D482" s="237"/>
      <c r="E482" s="62">
        <v>110</v>
      </c>
      <c r="F482" s="62">
        <f t="shared" si="26"/>
        <v>0</v>
      </c>
      <c r="G482" s="62">
        <v>0</v>
      </c>
      <c r="H482" s="52">
        <f>G482/E482*100</f>
        <v>0</v>
      </c>
      <c r="I482" s="52">
        <v>0</v>
      </c>
      <c r="L482" s="13">
        <v>0</v>
      </c>
      <c r="T482" s="14"/>
      <c r="U482" s="14"/>
      <c r="V482" s="14"/>
      <c r="W482" s="14"/>
      <c r="X482" s="14"/>
      <c r="Y482" s="14"/>
      <c r="Z482" s="14"/>
    </row>
    <row r="483" spans="1:26" ht="12.75">
      <c r="A483" s="40">
        <v>345</v>
      </c>
      <c r="B483" s="237" t="s">
        <v>23</v>
      </c>
      <c r="C483" s="237"/>
      <c r="D483" s="237"/>
      <c r="E483" s="62">
        <v>0</v>
      </c>
      <c r="F483" s="62">
        <f t="shared" si="26"/>
        <v>0</v>
      </c>
      <c r="G483" s="62">
        <v>10</v>
      </c>
      <c r="H483" s="52">
        <v>0</v>
      </c>
      <c r="I483" s="52">
        <v>0</v>
      </c>
      <c r="L483" s="13">
        <v>0</v>
      </c>
      <c r="Y483" s="13"/>
      <c r="Z483" s="13"/>
    </row>
    <row r="484" spans="1:22" ht="12.75">
      <c r="A484" s="40">
        <v>346</v>
      </c>
      <c r="B484" s="237" t="s">
        <v>24</v>
      </c>
      <c r="C484" s="237"/>
      <c r="D484" s="237"/>
      <c r="E484" s="62">
        <v>0</v>
      </c>
      <c r="F484" s="62">
        <f t="shared" si="26"/>
        <v>450</v>
      </c>
      <c r="G484" s="62">
        <v>0</v>
      </c>
      <c r="H484" s="52">
        <v>0</v>
      </c>
      <c r="I484" s="52">
        <f t="shared" si="27"/>
        <v>0</v>
      </c>
      <c r="L484" s="13">
        <v>900</v>
      </c>
      <c r="U484" s="14"/>
      <c r="V484" s="14"/>
    </row>
    <row r="485" spans="1:12" ht="12.75">
      <c r="A485" s="40">
        <v>347</v>
      </c>
      <c r="B485" s="237" t="s">
        <v>25</v>
      </c>
      <c r="C485" s="237"/>
      <c r="D485" s="237"/>
      <c r="E485" s="62">
        <v>1</v>
      </c>
      <c r="F485" s="62">
        <f t="shared" si="26"/>
        <v>0</v>
      </c>
      <c r="G485" s="62">
        <v>4</v>
      </c>
      <c r="H485" s="52">
        <f aca="true" t="shared" si="29" ref="H485:H491">G485/E485*100</f>
        <v>400</v>
      </c>
      <c r="I485" s="52">
        <v>0</v>
      </c>
      <c r="L485" s="13">
        <v>0</v>
      </c>
    </row>
    <row r="486" spans="1:12" ht="12.75">
      <c r="A486" s="40">
        <v>348</v>
      </c>
      <c r="B486" s="237" t="s">
        <v>26</v>
      </c>
      <c r="C486" s="237"/>
      <c r="D486" s="237"/>
      <c r="E486" s="62">
        <v>145</v>
      </c>
      <c r="F486" s="62">
        <f t="shared" si="26"/>
        <v>185.5</v>
      </c>
      <c r="G486" s="62">
        <v>228</v>
      </c>
      <c r="H486" s="52">
        <f t="shared" si="29"/>
        <v>157.24137931034483</v>
      </c>
      <c r="I486" s="52">
        <f t="shared" si="27"/>
        <v>122.91105121293802</v>
      </c>
      <c r="L486" s="13">
        <v>371</v>
      </c>
    </row>
    <row r="487" spans="1:12" ht="12.75">
      <c r="A487" s="40">
        <v>349</v>
      </c>
      <c r="B487" s="237" t="s">
        <v>27</v>
      </c>
      <c r="C487" s="237"/>
      <c r="D487" s="237"/>
      <c r="E487" s="62">
        <v>27</v>
      </c>
      <c r="F487" s="62">
        <f t="shared" si="26"/>
        <v>300</v>
      </c>
      <c r="G487" s="62">
        <v>0</v>
      </c>
      <c r="H487" s="52">
        <f t="shared" si="29"/>
        <v>0</v>
      </c>
      <c r="I487" s="52">
        <f t="shared" si="27"/>
        <v>0</v>
      </c>
      <c r="L487" s="13">
        <v>600</v>
      </c>
    </row>
    <row r="488" spans="1:9" ht="12.75">
      <c r="A488" s="244" t="s">
        <v>56</v>
      </c>
      <c r="B488" s="245"/>
      <c r="C488" s="245"/>
      <c r="D488" s="246"/>
      <c r="E488" s="63">
        <f>SUM(E469:E487)</f>
        <v>154376</v>
      </c>
      <c r="F488" s="63">
        <f>SUM(F469:F487)</f>
        <v>183358.5</v>
      </c>
      <c r="G488" s="63">
        <f>SUM(G469:G487)</f>
        <v>160716</v>
      </c>
      <c r="H488" s="53">
        <f t="shared" si="29"/>
        <v>104.1068559879774</v>
      </c>
      <c r="I488" s="53">
        <f t="shared" si="27"/>
        <v>87.6512406024264</v>
      </c>
    </row>
    <row r="489" spans="1:9" ht="12.75">
      <c r="A489" s="243" t="s">
        <v>40</v>
      </c>
      <c r="B489" s="243"/>
      <c r="C489" s="243"/>
      <c r="D489" s="243"/>
      <c r="E489" s="63">
        <f>SUM(E488:E488)</f>
        <v>154376</v>
      </c>
      <c r="F489" s="63">
        <f>SUM(F488:F488)</f>
        <v>183358.5</v>
      </c>
      <c r="G489" s="63">
        <f>SUM(G488:G488)</f>
        <v>160716</v>
      </c>
      <c r="H489" s="53">
        <f t="shared" si="29"/>
        <v>104.1068559879774</v>
      </c>
      <c r="I489" s="53">
        <f t="shared" si="27"/>
        <v>87.6512406024264</v>
      </c>
    </row>
    <row r="490" spans="1:9" ht="12.75">
      <c r="A490" s="239" t="s">
        <v>41</v>
      </c>
      <c r="B490" s="239"/>
      <c r="C490" s="239"/>
      <c r="D490" s="239"/>
      <c r="E490" s="63">
        <f>E467-E489</f>
        <v>11000</v>
      </c>
      <c r="F490" s="63">
        <v>11500</v>
      </c>
      <c r="G490" s="63">
        <f>G467-G489</f>
        <v>11500</v>
      </c>
      <c r="H490" s="53">
        <f t="shared" si="29"/>
        <v>104.54545454545455</v>
      </c>
      <c r="I490" s="53">
        <f t="shared" si="27"/>
        <v>100</v>
      </c>
    </row>
    <row r="491" spans="1:9" ht="12.75">
      <c r="A491" s="238" t="s">
        <v>42</v>
      </c>
      <c r="B491" s="238"/>
      <c r="C491" s="238"/>
      <c r="D491" s="238"/>
      <c r="E491" s="62">
        <v>11000</v>
      </c>
      <c r="F491" s="62">
        <v>11500</v>
      </c>
      <c r="G491" s="62">
        <v>11500</v>
      </c>
      <c r="H491" s="52">
        <f t="shared" si="29"/>
        <v>104.54545454545455</v>
      </c>
      <c r="I491" s="52">
        <f t="shared" si="27"/>
        <v>100</v>
      </c>
    </row>
    <row r="492" spans="1:9" ht="12.75">
      <c r="A492" s="239" t="s">
        <v>43</v>
      </c>
      <c r="B492" s="239"/>
      <c r="C492" s="239"/>
      <c r="D492" s="239"/>
      <c r="E492" s="63">
        <v>0</v>
      </c>
      <c r="F492" s="63">
        <v>0</v>
      </c>
      <c r="G492" s="63">
        <v>0</v>
      </c>
      <c r="H492" s="53">
        <v>0</v>
      </c>
      <c r="I492" s="53">
        <v>0</v>
      </c>
    </row>
  </sheetData>
  <sheetProtection/>
  <mergeCells count="544">
    <mergeCell ref="A1:C1"/>
    <mergeCell ref="A489:D489"/>
    <mergeCell ref="A490:D490"/>
    <mergeCell ref="A491:D491"/>
    <mergeCell ref="B486:D486"/>
    <mergeCell ref="B481:D481"/>
    <mergeCell ref="B482:D482"/>
    <mergeCell ref="B478:D478"/>
    <mergeCell ref="B479:D479"/>
    <mergeCell ref="B480:D480"/>
    <mergeCell ref="E80:F80"/>
    <mergeCell ref="D81:G81"/>
    <mergeCell ref="D4:G4"/>
    <mergeCell ref="A78:C78"/>
    <mergeCell ref="B487:D487"/>
    <mergeCell ref="A488:D488"/>
    <mergeCell ref="B483:D483"/>
    <mergeCell ref="B484:D484"/>
    <mergeCell ref="B485:D485"/>
    <mergeCell ref="B43:D43"/>
    <mergeCell ref="B9:D9"/>
    <mergeCell ref="B53:D53"/>
    <mergeCell ref="B55:D55"/>
    <mergeCell ref="B44:D44"/>
    <mergeCell ref="A492:D492"/>
    <mergeCell ref="B477:D477"/>
    <mergeCell ref="B471:D471"/>
    <mergeCell ref="B472:D472"/>
    <mergeCell ref="B474:D474"/>
    <mergeCell ref="B475:D475"/>
    <mergeCell ref="E3:F3"/>
    <mergeCell ref="A56:D56"/>
    <mergeCell ref="A57:D57"/>
    <mergeCell ref="A77:C77"/>
    <mergeCell ref="B42:D42"/>
    <mergeCell ref="D459:G459"/>
    <mergeCell ref="B429:D429"/>
    <mergeCell ref="B430:D430"/>
    <mergeCell ref="B168:D168"/>
    <mergeCell ref="B169:D169"/>
    <mergeCell ref="B466:D466"/>
    <mergeCell ref="A462:D463"/>
    <mergeCell ref="B476:D476"/>
    <mergeCell ref="A467:D467"/>
    <mergeCell ref="A468:D468"/>
    <mergeCell ref="B469:D469"/>
    <mergeCell ref="B470:D470"/>
    <mergeCell ref="H462:I462"/>
    <mergeCell ref="B464:D464"/>
    <mergeCell ref="A465:D465"/>
    <mergeCell ref="A431:D431"/>
    <mergeCell ref="A432:D432"/>
    <mergeCell ref="A433:D433"/>
    <mergeCell ref="A434:D434"/>
    <mergeCell ref="A456:C456"/>
    <mergeCell ref="A457:C457"/>
    <mergeCell ref="E458:F458"/>
    <mergeCell ref="B171:D171"/>
    <mergeCell ref="B173:D173"/>
    <mergeCell ref="B174:D174"/>
    <mergeCell ref="B193:D193"/>
    <mergeCell ref="B213:D213"/>
    <mergeCell ref="B240:D240"/>
    <mergeCell ref="B212:D212"/>
    <mergeCell ref="B214:D214"/>
    <mergeCell ref="B206:D206"/>
    <mergeCell ref="B207:D207"/>
    <mergeCell ref="B427:D427"/>
    <mergeCell ref="B428:D428"/>
    <mergeCell ref="B17:D17"/>
    <mergeCell ref="B18:D18"/>
    <mergeCell ref="B91:D91"/>
    <mergeCell ref="B92:D92"/>
    <mergeCell ref="B94:D94"/>
    <mergeCell ref="B96:D96"/>
    <mergeCell ref="B425:D425"/>
    <mergeCell ref="A426:D426"/>
    <mergeCell ref="B423:D423"/>
    <mergeCell ref="B424:D424"/>
    <mergeCell ref="B408:D408"/>
    <mergeCell ref="B409:D409"/>
    <mergeCell ref="B410:D410"/>
    <mergeCell ref="B413:D413"/>
    <mergeCell ref="B420:D420"/>
    <mergeCell ref="B421:D421"/>
    <mergeCell ref="B422:D422"/>
    <mergeCell ref="B407:D407"/>
    <mergeCell ref="B411:D411"/>
    <mergeCell ref="B412:D412"/>
    <mergeCell ref="B398:D398"/>
    <mergeCell ref="B399:D399"/>
    <mergeCell ref="B405:D405"/>
    <mergeCell ref="B406:D406"/>
    <mergeCell ref="B400:D400"/>
    <mergeCell ref="B401:D401"/>
    <mergeCell ref="B403:D403"/>
    <mergeCell ref="B391:D391"/>
    <mergeCell ref="A387:D388"/>
    <mergeCell ref="B404:D404"/>
    <mergeCell ref="B392:D392"/>
    <mergeCell ref="B393:D393"/>
    <mergeCell ref="B395:D395"/>
    <mergeCell ref="B394:D394"/>
    <mergeCell ref="A396:D396"/>
    <mergeCell ref="A397:D397"/>
    <mergeCell ref="A357:D357"/>
    <mergeCell ref="A381:C381"/>
    <mergeCell ref="B353:D353"/>
    <mergeCell ref="A382:C382"/>
    <mergeCell ref="E383:F383"/>
    <mergeCell ref="D384:G384"/>
    <mergeCell ref="B344:D344"/>
    <mergeCell ref="B345:D345"/>
    <mergeCell ref="B346:D346"/>
    <mergeCell ref="H387:I387"/>
    <mergeCell ref="B389:D389"/>
    <mergeCell ref="A390:D390"/>
    <mergeCell ref="A350:D350"/>
    <mergeCell ref="A354:D354"/>
    <mergeCell ref="A355:D355"/>
    <mergeCell ref="A356:D356"/>
    <mergeCell ref="B337:D337"/>
    <mergeCell ref="B333:D333"/>
    <mergeCell ref="B334:D334"/>
    <mergeCell ref="B335:D335"/>
    <mergeCell ref="B351:D351"/>
    <mergeCell ref="B352:D352"/>
    <mergeCell ref="B347:D347"/>
    <mergeCell ref="B348:D348"/>
    <mergeCell ref="B349:D349"/>
    <mergeCell ref="B338:D338"/>
    <mergeCell ref="B328:D328"/>
    <mergeCell ref="B329:D329"/>
    <mergeCell ref="B332:D332"/>
    <mergeCell ref="B336:D336"/>
    <mergeCell ref="B330:D330"/>
    <mergeCell ref="B331:D331"/>
    <mergeCell ref="B323:D323"/>
    <mergeCell ref="B324:D324"/>
    <mergeCell ref="B325:D325"/>
    <mergeCell ref="B327:D327"/>
    <mergeCell ref="B319:D319"/>
    <mergeCell ref="A320:D320"/>
    <mergeCell ref="A321:D321"/>
    <mergeCell ref="B322:D322"/>
    <mergeCell ref="A305:C305"/>
    <mergeCell ref="A306:C306"/>
    <mergeCell ref="H311:I311"/>
    <mergeCell ref="B313:D313"/>
    <mergeCell ref="A314:D314"/>
    <mergeCell ref="B316:D316"/>
    <mergeCell ref="E307:F307"/>
    <mergeCell ref="D308:G308"/>
    <mergeCell ref="B315:D315"/>
    <mergeCell ref="A311:D312"/>
    <mergeCell ref="B317:D317"/>
    <mergeCell ref="B318:D318"/>
    <mergeCell ref="A220:D220"/>
    <mergeCell ref="H159:I159"/>
    <mergeCell ref="B215:D215"/>
    <mergeCell ref="B216:D216"/>
    <mergeCell ref="B217:D217"/>
    <mergeCell ref="A218:D218"/>
    <mergeCell ref="B210:D210"/>
    <mergeCell ref="B211:D211"/>
    <mergeCell ref="A208:D208"/>
    <mergeCell ref="B209:D209"/>
    <mergeCell ref="A219:D219"/>
    <mergeCell ref="B200:D200"/>
    <mergeCell ref="B201:D201"/>
    <mergeCell ref="B204:D204"/>
    <mergeCell ref="B205:D205"/>
    <mergeCell ref="B202:D202"/>
    <mergeCell ref="B203:D203"/>
    <mergeCell ref="B183:D183"/>
    <mergeCell ref="B184:D184"/>
    <mergeCell ref="B196:D196"/>
    <mergeCell ref="B197:D197"/>
    <mergeCell ref="B198:D198"/>
    <mergeCell ref="B199:D199"/>
    <mergeCell ref="B188:D188"/>
    <mergeCell ref="B192:D192"/>
    <mergeCell ref="B194:D194"/>
    <mergeCell ref="B195:D195"/>
    <mergeCell ref="B164:D164"/>
    <mergeCell ref="B163:D163"/>
    <mergeCell ref="B187:D187"/>
    <mergeCell ref="B175:D175"/>
    <mergeCell ref="A176:D176"/>
    <mergeCell ref="A177:D177"/>
    <mergeCell ref="B178:D178"/>
    <mergeCell ref="B179:D179"/>
    <mergeCell ref="B180:D180"/>
    <mergeCell ref="B181:D181"/>
    <mergeCell ref="B49:D49"/>
    <mergeCell ref="A47:D47"/>
    <mergeCell ref="B45:D45"/>
    <mergeCell ref="B46:D46"/>
    <mergeCell ref="A159:D160"/>
    <mergeCell ref="A153:B153"/>
    <mergeCell ref="A154:B154"/>
    <mergeCell ref="B109:D109"/>
    <mergeCell ref="B118:D118"/>
    <mergeCell ref="B119:D119"/>
    <mergeCell ref="U476:W476"/>
    <mergeCell ref="U471:W471"/>
    <mergeCell ref="U472:W472"/>
    <mergeCell ref="B170:D170"/>
    <mergeCell ref="B172:D172"/>
    <mergeCell ref="U473:W473"/>
    <mergeCell ref="U474:W474"/>
    <mergeCell ref="U468:W468"/>
    <mergeCell ref="U469:W469"/>
    <mergeCell ref="U470:W470"/>
    <mergeCell ref="T481:W481"/>
    <mergeCell ref="U477:W477"/>
    <mergeCell ref="U478:W478"/>
    <mergeCell ref="U479:W479"/>
    <mergeCell ref="T480:W480"/>
    <mergeCell ref="B165:D165"/>
    <mergeCell ref="B166:D166"/>
    <mergeCell ref="B167:D167"/>
    <mergeCell ref="B186:D186"/>
    <mergeCell ref="B185:D185"/>
    <mergeCell ref="B161:D161"/>
    <mergeCell ref="B128:D128"/>
    <mergeCell ref="B129:D129"/>
    <mergeCell ref="B130:D130"/>
    <mergeCell ref="B131:D131"/>
    <mergeCell ref="B121:D121"/>
    <mergeCell ref="B122:D122"/>
    <mergeCell ref="B123:D123"/>
    <mergeCell ref="B124:D124"/>
    <mergeCell ref="U466:W466"/>
    <mergeCell ref="U467:W467"/>
    <mergeCell ref="U475:W475"/>
    <mergeCell ref="U456:W456"/>
    <mergeCell ref="U457:W457"/>
    <mergeCell ref="U463:W463"/>
    <mergeCell ref="U464:W464"/>
    <mergeCell ref="U465:W465"/>
    <mergeCell ref="U458:W458"/>
    <mergeCell ref="U459:W459"/>
    <mergeCell ref="X424:Z424"/>
    <mergeCell ref="X425:Z425"/>
    <mergeCell ref="T460:W460"/>
    <mergeCell ref="T462:W462"/>
    <mergeCell ref="T442:W443"/>
    <mergeCell ref="T444:W444"/>
    <mergeCell ref="U446:W446"/>
    <mergeCell ref="U447:W447"/>
    <mergeCell ref="U450:W450"/>
    <mergeCell ref="X411:Z411"/>
    <mergeCell ref="X412:Z412"/>
    <mergeCell ref="X413:Z413"/>
    <mergeCell ref="W429:Z429"/>
    <mergeCell ref="X420:Z420"/>
    <mergeCell ref="X421:Z421"/>
    <mergeCell ref="X422:Z422"/>
    <mergeCell ref="X423:Z423"/>
    <mergeCell ref="X426:Z426"/>
    <mergeCell ref="W427:Z427"/>
    <mergeCell ref="X398:Z398"/>
    <mergeCell ref="X409:Z409"/>
    <mergeCell ref="X404:Z404"/>
    <mergeCell ref="X405:Z405"/>
    <mergeCell ref="X410:Z410"/>
    <mergeCell ref="X401:Z401"/>
    <mergeCell ref="X403:Z403"/>
    <mergeCell ref="X406:Z406"/>
    <mergeCell ref="X408:Z408"/>
    <mergeCell ref="X393:Z393"/>
    <mergeCell ref="W389:Z390"/>
    <mergeCell ref="X391:Z391"/>
    <mergeCell ref="X395:Z395"/>
    <mergeCell ref="W396:Z396"/>
    <mergeCell ref="W397:Z397"/>
    <mergeCell ref="X360:Z360"/>
    <mergeCell ref="X361:Z361"/>
    <mergeCell ref="X362:Z362"/>
    <mergeCell ref="X399:Z399"/>
    <mergeCell ref="X400:Z400"/>
    <mergeCell ref="W365:Z365"/>
    <mergeCell ref="W366:Z366"/>
    <mergeCell ref="W367:Z367"/>
    <mergeCell ref="W368:Z368"/>
    <mergeCell ref="X392:Z392"/>
    <mergeCell ref="X358:Z358"/>
    <mergeCell ref="X350:Z350"/>
    <mergeCell ref="X351:Z351"/>
    <mergeCell ref="X352:Z352"/>
    <mergeCell ref="X363:Z363"/>
    <mergeCell ref="X364:Z364"/>
    <mergeCell ref="X354:Z354"/>
    <mergeCell ref="X355:Z355"/>
    <mergeCell ref="X356:Z356"/>
    <mergeCell ref="X359:Z359"/>
    <mergeCell ref="X346:Z346"/>
    <mergeCell ref="X347:Z347"/>
    <mergeCell ref="X348:Z348"/>
    <mergeCell ref="X349:Z349"/>
    <mergeCell ref="X353:Z353"/>
    <mergeCell ref="X357:Z357"/>
    <mergeCell ref="X338:Z338"/>
    <mergeCell ref="X344:Z344"/>
    <mergeCell ref="X333:Z333"/>
    <mergeCell ref="X334:Z334"/>
    <mergeCell ref="W335:Z335"/>
    <mergeCell ref="W337:Z337"/>
    <mergeCell ref="X330:Z330"/>
    <mergeCell ref="X331:Z331"/>
    <mergeCell ref="X332:Z332"/>
    <mergeCell ref="W325:Z326"/>
    <mergeCell ref="W327:Z327"/>
    <mergeCell ref="X329:Z329"/>
    <mergeCell ref="Y314:AA314"/>
    <mergeCell ref="X315:AA315"/>
    <mergeCell ref="Y309:AA309"/>
    <mergeCell ref="Y310:AA310"/>
    <mergeCell ref="Y311:AA311"/>
    <mergeCell ref="Y312:AA312"/>
    <mergeCell ref="Y299:AA299"/>
    <mergeCell ref="Y305:AA305"/>
    <mergeCell ref="Y308:AA308"/>
    <mergeCell ref="Y313:AA313"/>
    <mergeCell ref="Y306:AA306"/>
    <mergeCell ref="Y307:AA307"/>
    <mergeCell ref="Y293:AA293"/>
    <mergeCell ref="Y294:AA294"/>
    <mergeCell ref="Y295:AA295"/>
    <mergeCell ref="Y296:AA296"/>
    <mergeCell ref="AD289:AF289"/>
    <mergeCell ref="U292:W292"/>
    <mergeCell ref="Y291:AA291"/>
    <mergeCell ref="AC292:AE292"/>
    <mergeCell ref="AD287:AF287"/>
    <mergeCell ref="AD288:AF288"/>
    <mergeCell ref="AC278:AF278"/>
    <mergeCell ref="AC279:AF279"/>
    <mergeCell ref="AD280:AF280"/>
    <mergeCell ref="AD282:AF282"/>
    <mergeCell ref="AD283:AF283"/>
    <mergeCell ref="AD285:AF285"/>
    <mergeCell ref="AD286:AF286"/>
    <mergeCell ref="AD276:AF276"/>
    <mergeCell ref="AD277:AF277"/>
    <mergeCell ref="AD281:AF281"/>
    <mergeCell ref="AN253:AP253"/>
    <mergeCell ref="AN254:AP254"/>
    <mergeCell ref="AC271:AF272"/>
    <mergeCell ref="AC273:AF273"/>
    <mergeCell ref="AD275:AF275"/>
    <mergeCell ref="AM255:AP255"/>
    <mergeCell ref="AM256:AP256"/>
    <mergeCell ref="AM257:AP257"/>
    <mergeCell ref="AB259:AE259"/>
    <mergeCell ref="AN247:AP247"/>
    <mergeCell ref="AN248:AP248"/>
    <mergeCell ref="AN249:AP249"/>
    <mergeCell ref="AN250:AP250"/>
    <mergeCell ref="AN251:AP251"/>
    <mergeCell ref="AN252:AP252"/>
    <mergeCell ref="AK244:AM244"/>
    <mergeCell ref="U245:W245"/>
    <mergeCell ref="AN246:AP246"/>
    <mergeCell ref="AK241:AM241"/>
    <mergeCell ref="AK242:AM242"/>
    <mergeCell ref="AK243:AM243"/>
    <mergeCell ref="AJ230:AM230"/>
    <mergeCell ref="AK233:AM233"/>
    <mergeCell ref="AK234:AM234"/>
    <mergeCell ref="AK231:AM231"/>
    <mergeCell ref="AK232:AM232"/>
    <mergeCell ref="AK239:AM239"/>
    <mergeCell ref="AK236:AM236"/>
    <mergeCell ref="AK237:AM237"/>
    <mergeCell ref="AK238:AM238"/>
    <mergeCell ref="AJ226:AM226"/>
    <mergeCell ref="AK228:AM228"/>
    <mergeCell ref="Z220:AC220"/>
    <mergeCell ref="AA207:AC207"/>
    <mergeCell ref="AA208:AC208"/>
    <mergeCell ref="AA209:AC209"/>
    <mergeCell ref="Z218:AC218"/>
    <mergeCell ref="AA201:AC201"/>
    <mergeCell ref="AA202:AC202"/>
    <mergeCell ref="AA203:AC203"/>
    <mergeCell ref="AA204:AC204"/>
    <mergeCell ref="Z219:AC219"/>
    <mergeCell ref="AJ224:AM225"/>
    <mergeCell ref="AA187:AC187"/>
    <mergeCell ref="AA188:AC188"/>
    <mergeCell ref="AA205:AC205"/>
    <mergeCell ref="AA206:AC206"/>
    <mergeCell ref="AA195:AC195"/>
    <mergeCell ref="AA196:AC196"/>
    <mergeCell ref="AA197:AC197"/>
    <mergeCell ref="AA198:AC198"/>
    <mergeCell ref="AA199:AC199"/>
    <mergeCell ref="AA200:AC200"/>
    <mergeCell ref="AA192:AC192"/>
    <mergeCell ref="AA194:AC194"/>
    <mergeCell ref="AA178:AC178"/>
    <mergeCell ref="AA179:AC179"/>
    <mergeCell ref="AA180:AC180"/>
    <mergeCell ref="AA182:AC182"/>
    <mergeCell ref="AA183:AC183"/>
    <mergeCell ref="AA184:AC184"/>
    <mergeCell ref="AA185:AC185"/>
    <mergeCell ref="AA186:AC186"/>
    <mergeCell ref="AB177:AD177"/>
    <mergeCell ref="Z165:AB165"/>
    <mergeCell ref="Z166:AB166"/>
    <mergeCell ref="Z167:AB167"/>
    <mergeCell ref="Z170:AB170"/>
    <mergeCell ref="Z163:AB163"/>
    <mergeCell ref="Z164:AB164"/>
    <mergeCell ref="Z172:AB172"/>
    <mergeCell ref="Y175:AB175"/>
    <mergeCell ref="AA160:AD161"/>
    <mergeCell ref="AA162:AD162"/>
    <mergeCell ref="E155:F155"/>
    <mergeCell ref="B125:D125"/>
    <mergeCell ref="B127:D127"/>
    <mergeCell ref="A126:D126"/>
    <mergeCell ref="A135:D135"/>
    <mergeCell ref="A136:D136"/>
    <mergeCell ref="D156:G156"/>
    <mergeCell ref="A162:D162"/>
    <mergeCell ref="B120:D120"/>
    <mergeCell ref="B112:D112"/>
    <mergeCell ref="B113:D113"/>
    <mergeCell ref="B116:D116"/>
    <mergeCell ref="B117:D117"/>
    <mergeCell ref="B106:D106"/>
    <mergeCell ref="B107:D107"/>
    <mergeCell ref="B108:D108"/>
    <mergeCell ref="B101:D101"/>
    <mergeCell ref="B102:D102"/>
    <mergeCell ref="B103:D103"/>
    <mergeCell ref="A58:D58"/>
    <mergeCell ref="A59:D59"/>
    <mergeCell ref="A82:D83"/>
    <mergeCell ref="B90:D90"/>
    <mergeCell ref="B93:D93"/>
    <mergeCell ref="B95:D95"/>
    <mergeCell ref="B35:D35"/>
    <mergeCell ref="B36:D36"/>
    <mergeCell ref="B29:D29"/>
    <mergeCell ref="B30:D30"/>
    <mergeCell ref="B52:D52"/>
    <mergeCell ref="B54:D54"/>
    <mergeCell ref="B50:D50"/>
    <mergeCell ref="B40:D40"/>
    <mergeCell ref="B41:D41"/>
    <mergeCell ref="B48:D48"/>
    <mergeCell ref="A7:D8"/>
    <mergeCell ref="H7:I7"/>
    <mergeCell ref="A10:D10"/>
    <mergeCell ref="B11:D11"/>
    <mergeCell ref="B37:D37"/>
    <mergeCell ref="B38:D38"/>
    <mergeCell ref="B24:D24"/>
    <mergeCell ref="B25:D25"/>
    <mergeCell ref="B27:D27"/>
    <mergeCell ref="B28:D28"/>
    <mergeCell ref="B12:D12"/>
    <mergeCell ref="A20:D20"/>
    <mergeCell ref="A21:D21"/>
    <mergeCell ref="B14:D14"/>
    <mergeCell ref="B15:D15"/>
    <mergeCell ref="B16:D16"/>
    <mergeCell ref="B19:D19"/>
    <mergeCell ref="B13:D13"/>
    <mergeCell ref="B31:D31"/>
    <mergeCell ref="B32:D32"/>
    <mergeCell ref="B33:D33"/>
    <mergeCell ref="B34:D34"/>
    <mergeCell ref="B22:D22"/>
    <mergeCell ref="B23:D23"/>
    <mergeCell ref="B51:D51"/>
    <mergeCell ref="A229:C229"/>
    <mergeCell ref="A230:C230"/>
    <mergeCell ref="A137:D137"/>
    <mergeCell ref="A84:D85"/>
    <mergeCell ref="B133:D133"/>
    <mergeCell ref="A134:D134"/>
    <mergeCell ref="B100:D100"/>
    <mergeCell ref="B89:D89"/>
    <mergeCell ref="B86:D86"/>
    <mergeCell ref="H84:I84"/>
    <mergeCell ref="B88:D88"/>
    <mergeCell ref="A87:D87"/>
    <mergeCell ref="B132:D132"/>
    <mergeCell ref="A99:D99"/>
    <mergeCell ref="B97:D97"/>
    <mergeCell ref="A98:D98"/>
    <mergeCell ref="B110:D110"/>
    <mergeCell ref="B111:D111"/>
    <mergeCell ref="B105:D105"/>
    <mergeCell ref="E231:F231"/>
    <mergeCell ref="D232:G232"/>
    <mergeCell ref="A244:D244"/>
    <mergeCell ref="A245:D245"/>
    <mergeCell ref="A235:D236"/>
    <mergeCell ref="H235:I235"/>
    <mergeCell ref="B237:D237"/>
    <mergeCell ref="A238:D238"/>
    <mergeCell ref="B255:D255"/>
    <mergeCell ref="B256:D256"/>
    <mergeCell ref="B246:D246"/>
    <mergeCell ref="B247:D247"/>
    <mergeCell ref="B239:D239"/>
    <mergeCell ref="B241:D241"/>
    <mergeCell ref="B242:D242"/>
    <mergeCell ref="B243:D243"/>
    <mergeCell ref="B248:D248"/>
    <mergeCell ref="B249:D249"/>
    <mergeCell ref="B251:D251"/>
    <mergeCell ref="B252:D252"/>
    <mergeCell ref="B253:D253"/>
    <mergeCell ref="B254:D254"/>
    <mergeCell ref="A275:D275"/>
    <mergeCell ref="B276:D276"/>
    <mergeCell ref="B257:D257"/>
    <mergeCell ref="B258:D258"/>
    <mergeCell ref="B259:D259"/>
    <mergeCell ref="B260:D260"/>
    <mergeCell ref="B261:D261"/>
    <mergeCell ref="B262:D262"/>
    <mergeCell ref="B263:D263"/>
    <mergeCell ref="B268:D268"/>
    <mergeCell ref="B269:D269"/>
    <mergeCell ref="B270:D270"/>
    <mergeCell ref="B271:D271"/>
    <mergeCell ref="B272:D272"/>
    <mergeCell ref="B273:D273"/>
    <mergeCell ref="B274:D274"/>
    <mergeCell ref="A281:D281"/>
    <mergeCell ref="A282:D282"/>
    <mergeCell ref="B277:D277"/>
    <mergeCell ref="B278:D278"/>
    <mergeCell ref="A279:D279"/>
    <mergeCell ref="A280:D280"/>
  </mergeCells>
  <printOptions horizontalCentered="1" verticalCentered="1"/>
  <pageMargins left="0.6299212598425197" right="0.4330708661417323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4"/>
  <sheetViews>
    <sheetView tabSelected="1" zoomScalePageLayoutView="0" workbookViewId="0" topLeftCell="A307">
      <selection activeCell="H351" sqref="H351"/>
    </sheetView>
  </sheetViews>
  <sheetFormatPr defaultColWidth="9.140625" defaultRowHeight="12.75"/>
  <cols>
    <col min="1" max="1" width="4.421875" style="0" customWidth="1"/>
    <col min="4" max="4" width="21.8515625" style="0" customWidth="1"/>
    <col min="5" max="7" width="11.28125" style="102" customWidth="1"/>
    <col min="8" max="9" width="6.7109375" style="110" customWidth="1"/>
    <col min="11" max="12" width="9.28125" style="0" customWidth="1"/>
  </cols>
  <sheetData>
    <row r="1" spans="5:9" ht="12.75">
      <c r="E1"/>
      <c r="F1"/>
      <c r="G1"/>
      <c r="H1"/>
      <c r="I1"/>
    </row>
    <row r="2" spans="1:9" ht="12.75">
      <c r="A2" s="67" t="s">
        <v>46</v>
      </c>
      <c r="B2" s="67"/>
      <c r="C2" s="67"/>
      <c r="D2" s="39"/>
      <c r="E2" s="113"/>
      <c r="F2" s="113"/>
      <c r="G2" s="113"/>
      <c r="H2" s="106"/>
      <c r="I2" s="106"/>
    </row>
    <row r="3" spans="1:9" ht="12.75">
      <c r="A3" s="277" t="s">
        <v>45</v>
      </c>
      <c r="B3" s="277"/>
      <c r="C3" s="277"/>
      <c r="D3" s="18"/>
      <c r="E3" s="114"/>
      <c r="F3" s="114"/>
      <c r="G3" s="114"/>
      <c r="H3" s="107"/>
      <c r="I3" s="107"/>
    </row>
    <row r="4" spans="1:9" ht="12.75">
      <c r="A4" s="3"/>
      <c r="B4" s="3"/>
      <c r="C4" s="3"/>
      <c r="D4" s="18"/>
      <c r="E4" s="114"/>
      <c r="F4" s="114"/>
      <c r="G4" s="114"/>
      <c r="H4" s="107"/>
      <c r="I4" s="107"/>
    </row>
    <row r="5" spans="1:9" ht="12.75">
      <c r="A5" s="3"/>
      <c r="B5" s="3"/>
      <c r="C5" s="3"/>
      <c r="D5" s="18"/>
      <c r="E5" s="114"/>
      <c r="F5" s="114"/>
      <c r="G5" s="114"/>
      <c r="H5" s="107"/>
      <c r="I5" s="107"/>
    </row>
    <row r="6" spans="1:9" ht="12.75">
      <c r="A6" s="277" t="s">
        <v>47</v>
      </c>
      <c r="B6" s="277"/>
      <c r="C6" s="277"/>
      <c r="D6" s="277"/>
      <c r="E6" s="277"/>
      <c r="F6" s="277"/>
      <c r="G6" s="277"/>
      <c r="H6" s="277"/>
      <c r="I6" s="277"/>
    </row>
    <row r="7" spans="1:9" ht="12.75">
      <c r="A7" s="277" t="s">
        <v>186</v>
      </c>
      <c r="B7" s="277"/>
      <c r="C7" s="277"/>
      <c r="D7" s="277"/>
      <c r="E7" s="277"/>
      <c r="F7" s="277"/>
      <c r="G7" s="277"/>
      <c r="H7" s="277"/>
      <c r="I7" s="277"/>
    </row>
    <row r="8" spans="1:9" ht="12.75">
      <c r="A8" s="3"/>
      <c r="B8" s="2"/>
      <c r="C8" s="2"/>
      <c r="D8" s="2"/>
      <c r="E8" s="115"/>
      <c r="F8" s="115"/>
      <c r="G8" s="115"/>
      <c r="H8" s="282" t="s">
        <v>70</v>
      </c>
      <c r="I8" s="282"/>
    </row>
    <row r="9" spans="1:9" ht="12.75">
      <c r="A9" s="284" t="s">
        <v>0</v>
      </c>
      <c r="B9" s="285"/>
      <c r="C9" s="285"/>
      <c r="D9" s="286"/>
      <c r="E9" s="225" t="s">
        <v>49</v>
      </c>
      <c r="F9" s="225" t="s">
        <v>51</v>
      </c>
      <c r="G9" s="226" t="s">
        <v>49</v>
      </c>
      <c r="H9" s="290" t="s">
        <v>54</v>
      </c>
      <c r="I9" s="290"/>
    </row>
    <row r="10" spans="1:9" ht="10.5" customHeight="1">
      <c r="A10" s="287"/>
      <c r="B10" s="288"/>
      <c r="C10" s="288"/>
      <c r="D10" s="289"/>
      <c r="E10" s="228" t="s">
        <v>182</v>
      </c>
      <c r="F10" s="228" t="s">
        <v>183</v>
      </c>
      <c r="G10" s="229" t="s">
        <v>184</v>
      </c>
      <c r="H10" s="230" t="s">
        <v>62</v>
      </c>
      <c r="I10" s="230" t="s">
        <v>63</v>
      </c>
    </row>
    <row r="11" spans="1:9" ht="12.75">
      <c r="A11" s="42">
        <v>1</v>
      </c>
      <c r="B11" s="255">
        <v>2</v>
      </c>
      <c r="C11" s="255"/>
      <c r="D11" s="256"/>
      <c r="E11" s="169">
        <v>3</v>
      </c>
      <c r="F11" s="169">
        <v>4</v>
      </c>
      <c r="G11" s="169">
        <v>5</v>
      </c>
      <c r="H11" s="170">
        <v>6</v>
      </c>
      <c r="I11" s="170">
        <v>7</v>
      </c>
    </row>
    <row r="12" spans="1:9" ht="12.75" customHeight="1">
      <c r="A12" s="279" t="s">
        <v>5</v>
      </c>
      <c r="B12" s="280"/>
      <c r="C12" s="280"/>
      <c r="D12" s="280"/>
      <c r="E12" s="103"/>
      <c r="F12" s="103"/>
      <c r="G12" s="103"/>
      <c r="H12" s="108"/>
      <c r="I12" s="109"/>
    </row>
    <row r="13" spans="1:9" ht="12.75" customHeight="1">
      <c r="A13" s="159">
        <v>611</v>
      </c>
      <c r="B13" s="247" t="s">
        <v>102</v>
      </c>
      <c r="C13" s="247"/>
      <c r="D13" s="247"/>
      <c r="E13" s="158">
        <v>6747113.7</v>
      </c>
      <c r="F13" s="130">
        <v>8548790</v>
      </c>
      <c r="G13" s="158">
        <v>7368589.8</v>
      </c>
      <c r="H13" s="121">
        <f aca="true" t="shared" si="0" ref="H13:H24">G13/E13*100</f>
        <v>109.21099195349264</v>
      </c>
      <c r="I13" s="121">
        <f>G13/F13*100</f>
        <v>86.19453513304222</v>
      </c>
    </row>
    <row r="14" spans="1:9" ht="12.75" customHeight="1">
      <c r="A14" s="159">
        <v>650</v>
      </c>
      <c r="B14" s="40" t="s">
        <v>87</v>
      </c>
      <c r="C14" s="40"/>
      <c r="D14" s="40"/>
      <c r="E14" s="130">
        <v>533627.97</v>
      </c>
      <c r="F14" s="130">
        <v>502027</v>
      </c>
      <c r="G14" s="130">
        <v>502315.44</v>
      </c>
      <c r="H14" s="121">
        <f t="shared" si="0"/>
        <v>94.13214228631982</v>
      </c>
      <c r="I14" s="121">
        <f>G14/F14*100</f>
        <v>100.05745507711737</v>
      </c>
    </row>
    <row r="15" spans="1:9" ht="12.75" customHeight="1">
      <c r="A15" s="159">
        <v>652</v>
      </c>
      <c r="B15" s="240" t="s">
        <v>117</v>
      </c>
      <c r="C15" s="241"/>
      <c r="D15" s="242"/>
      <c r="E15" s="130">
        <v>0</v>
      </c>
      <c r="F15" s="130">
        <v>0</v>
      </c>
      <c r="G15" s="130">
        <v>1632.21</v>
      </c>
      <c r="H15" s="121">
        <v>0</v>
      </c>
      <c r="I15" s="121">
        <v>0</v>
      </c>
    </row>
    <row r="16" spans="1:9" ht="12.75" customHeight="1">
      <c r="A16" s="159">
        <v>659</v>
      </c>
      <c r="B16" s="40" t="s">
        <v>89</v>
      </c>
      <c r="C16" s="40"/>
      <c r="D16" s="40"/>
      <c r="E16" s="130">
        <v>3811.99</v>
      </c>
      <c r="F16" s="130">
        <v>3500</v>
      </c>
      <c r="G16" s="130">
        <v>9321.82</v>
      </c>
      <c r="H16" s="121">
        <f t="shared" si="0"/>
        <v>244.53946626302798</v>
      </c>
      <c r="I16" s="121">
        <f>G16/F16*100</f>
        <v>266.33771428571424</v>
      </c>
    </row>
    <row r="17" spans="1:9" ht="12.75" customHeight="1">
      <c r="A17" s="159">
        <v>661</v>
      </c>
      <c r="B17" s="240" t="s">
        <v>78</v>
      </c>
      <c r="C17" s="241"/>
      <c r="D17" s="242"/>
      <c r="E17" s="130">
        <v>0</v>
      </c>
      <c r="F17" s="130">
        <v>0</v>
      </c>
      <c r="G17" s="130">
        <v>0</v>
      </c>
      <c r="H17" s="121">
        <v>0</v>
      </c>
      <c r="I17" s="121">
        <v>0</v>
      </c>
    </row>
    <row r="18" spans="1:9" ht="12.75" customHeight="1">
      <c r="A18" s="175">
        <v>669</v>
      </c>
      <c r="B18" s="217" t="s">
        <v>180</v>
      </c>
      <c r="C18" s="177"/>
      <c r="D18" s="178"/>
      <c r="E18" s="184">
        <v>0</v>
      </c>
      <c r="F18" s="184">
        <v>0</v>
      </c>
      <c r="G18" s="184">
        <v>0</v>
      </c>
      <c r="H18" s="121">
        <v>0</v>
      </c>
      <c r="I18" s="121">
        <v>0</v>
      </c>
    </row>
    <row r="19" spans="1:9" ht="12.75" customHeight="1">
      <c r="A19" s="175">
        <v>675</v>
      </c>
      <c r="B19" s="176" t="s">
        <v>123</v>
      </c>
      <c r="C19" s="177"/>
      <c r="D19" s="178"/>
      <c r="E19" s="184">
        <v>1513</v>
      </c>
      <c r="F19" s="184">
        <v>0</v>
      </c>
      <c r="G19" s="184">
        <v>4115</v>
      </c>
      <c r="H19" s="121">
        <f>G19/E19*100</f>
        <v>271.9762062128222</v>
      </c>
      <c r="I19" s="121">
        <v>0</v>
      </c>
    </row>
    <row r="20" spans="1:9" ht="12.75" customHeight="1">
      <c r="A20" s="175">
        <v>676</v>
      </c>
      <c r="B20" s="176" t="s">
        <v>128</v>
      </c>
      <c r="C20" s="177"/>
      <c r="D20" s="178"/>
      <c r="E20" s="184">
        <v>0</v>
      </c>
      <c r="F20" s="184">
        <v>0</v>
      </c>
      <c r="G20" s="184">
        <v>0</v>
      </c>
      <c r="H20" s="121">
        <v>0</v>
      </c>
      <c r="I20" s="121">
        <v>0</v>
      </c>
    </row>
    <row r="21" spans="1:9" ht="12.75" customHeight="1">
      <c r="A21" s="175">
        <v>678</v>
      </c>
      <c r="B21" s="217" t="s">
        <v>185</v>
      </c>
      <c r="C21" s="177"/>
      <c r="D21" s="178"/>
      <c r="E21" s="184">
        <v>0</v>
      </c>
      <c r="F21" s="184">
        <v>0</v>
      </c>
      <c r="G21" s="184">
        <v>5799.73</v>
      </c>
      <c r="H21" s="121">
        <v>0</v>
      </c>
      <c r="I21" s="121">
        <v>0</v>
      </c>
    </row>
    <row r="22" spans="1:9" ht="12.75" customHeight="1">
      <c r="A22" s="175">
        <v>679</v>
      </c>
      <c r="B22" s="176" t="s">
        <v>124</v>
      </c>
      <c r="C22" s="177"/>
      <c r="D22" s="178"/>
      <c r="E22" s="184">
        <v>869.7</v>
      </c>
      <c r="F22" s="184">
        <v>0</v>
      </c>
      <c r="G22" s="184">
        <v>12756</v>
      </c>
      <c r="H22" s="121">
        <f t="shared" si="0"/>
        <v>1466.7126595377717</v>
      </c>
      <c r="I22" s="121">
        <v>0</v>
      </c>
    </row>
    <row r="23" spans="1:9" ht="12.75" customHeight="1">
      <c r="A23" s="175">
        <v>691</v>
      </c>
      <c r="B23" s="176" t="s">
        <v>162</v>
      </c>
      <c r="C23" s="177"/>
      <c r="D23" s="178"/>
      <c r="E23" s="184">
        <v>0</v>
      </c>
      <c r="F23" s="184">
        <v>0</v>
      </c>
      <c r="G23" s="184">
        <v>0</v>
      </c>
      <c r="H23" s="121">
        <v>0</v>
      </c>
      <c r="I23" s="121">
        <v>0</v>
      </c>
    </row>
    <row r="24" spans="1:9" ht="12.75" customHeight="1">
      <c r="A24" s="291" t="s">
        <v>8</v>
      </c>
      <c r="B24" s="291"/>
      <c r="C24" s="291"/>
      <c r="D24" s="291"/>
      <c r="E24" s="149">
        <f>SUM(E13:E23)</f>
        <v>7286936.36</v>
      </c>
      <c r="F24" s="149">
        <f>SUM(F13:F23)</f>
        <v>9054317</v>
      </c>
      <c r="G24" s="149">
        <f>SUM(G13:G23)</f>
        <v>7904530.000000001</v>
      </c>
      <c r="H24" s="147">
        <f t="shared" si="0"/>
        <v>108.47535383168902</v>
      </c>
      <c r="I24" s="147">
        <f>G24/F24*100</f>
        <v>87.30122879505987</v>
      </c>
    </row>
    <row r="25" spans="1:9" ht="12.75" customHeight="1">
      <c r="A25" s="195" t="s">
        <v>168</v>
      </c>
      <c r="B25" s="191"/>
      <c r="C25" s="191"/>
      <c r="D25" s="191"/>
      <c r="E25" s="103"/>
      <c r="F25" s="103"/>
      <c r="G25" s="127"/>
      <c r="H25" s="108"/>
      <c r="I25" s="109"/>
    </row>
    <row r="26" spans="1:9" ht="12.75" customHeight="1">
      <c r="A26" s="159">
        <v>511</v>
      </c>
      <c r="B26" s="40" t="s">
        <v>11</v>
      </c>
      <c r="C26" s="40"/>
      <c r="D26" s="40"/>
      <c r="E26" s="130">
        <v>195846.15</v>
      </c>
      <c r="F26" s="122">
        <v>280319</v>
      </c>
      <c r="G26" s="130">
        <v>177740.18</v>
      </c>
      <c r="H26" s="123">
        <f aca="true" t="shared" si="1" ref="H26:H46">G26/E26*100</f>
        <v>90.75500335339756</v>
      </c>
      <c r="I26" s="123">
        <f aca="true" t="shared" si="2" ref="I26:I48">G26/F26*100</f>
        <v>63.40639771117905</v>
      </c>
    </row>
    <row r="27" spans="1:9" ht="12.75" customHeight="1">
      <c r="A27" s="159">
        <v>512</v>
      </c>
      <c r="B27" s="247" t="s">
        <v>90</v>
      </c>
      <c r="C27" s="247"/>
      <c r="D27" s="247"/>
      <c r="E27" s="130">
        <v>369413.93</v>
      </c>
      <c r="F27" s="122">
        <v>370996</v>
      </c>
      <c r="G27" s="130">
        <v>333450.26</v>
      </c>
      <c r="H27" s="123">
        <f t="shared" si="1"/>
        <v>90.26466868750727</v>
      </c>
      <c r="I27" s="123">
        <f t="shared" si="2"/>
        <v>89.87974533418151</v>
      </c>
    </row>
    <row r="28" spans="1:9" ht="12.75" customHeight="1">
      <c r="A28" s="159">
        <v>513</v>
      </c>
      <c r="B28" s="247" t="s">
        <v>13</v>
      </c>
      <c r="C28" s="247"/>
      <c r="D28" s="247"/>
      <c r="E28" s="130">
        <v>116833.95</v>
      </c>
      <c r="F28" s="122">
        <v>207287</v>
      </c>
      <c r="G28" s="130">
        <v>115307</v>
      </c>
      <c r="H28" s="123">
        <f t="shared" si="1"/>
        <v>98.69305967999884</v>
      </c>
      <c r="I28" s="123">
        <f t="shared" si="2"/>
        <v>55.62673973765841</v>
      </c>
    </row>
    <row r="29" spans="1:9" ht="12.75" customHeight="1">
      <c r="A29" s="159">
        <v>514</v>
      </c>
      <c r="B29" s="247" t="s">
        <v>14</v>
      </c>
      <c r="C29" s="247"/>
      <c r="D29" s="247"/>
      <c r="E29" s="130">
        <v>78357.38</v>
      </c>
      <c r="F29" s="122">
        <v>56270</v>
      </c>
      <c r="G29" s="130">
        <v>81047.91</v>
      </c>
      <c r="H29" s="123">
        <f t="shared" si="1"/>
        <v>103.43366508681122</v>
      </c>
      <c r="I29" s="123">
        <f t="shared" si="2"/>
        <v>144.0339612582193</v>
      </c>
    </row>
    <row r="30" spans="1:9" ht="12.75" customHeight="1">
      <c r="A30" s="159">
        <v>520</v>
      </c>
      <c r="B30" s="240" t="s">
        <v>31</v>
      </c>
      <c r="C30" s="241"/>
      <c r="D30" s="242"/>
      <c r="E30" s="130">
        <v>4235963.66</v>
      </c>
      <c r="F30" s="122">
        <v>4733126</v>
      </c>
      <c r="G30" s="130">
        <v>4414533.73</v>
      </c>
      <c r="H30" s="123">
        <f t="shared" si="1"/>
        <v>104.21557133943875</v>
      </c>
      <c r="I30" s="123">
        <f t="shared" si="2"/>
        <v>93.26888255246111</v>
      </c>
    </row>
    <row r="31" spans="1:9" ht="12.75" customHeight="1">
      <c r="A31" s="159">
        <v>521</v>
      </c>
      <c r="B31" s="240" t="s">
        <v>119</v>
      </c>
      <c r="C31" s="241"/>
      <c r="D31" s="242"/>
      <c r="E31" s="130">
        <v>113330.07</v>
      </c>
      <c r="F31" s="122">
        <v>92000</v>
      </c>
      <c r="G31" s="130">
        <v>125593.77</v>
      </c>
      <c r="H31" s="123">
        <f t="shared" si="1"/>
        <v>110.82122335228416</v>
      </c>
      <c r="I31" s="123">
        <f t="shared" si="2"/>
        <v>136.51496739130437</v>
      </c>
    </row>
    <row r="32" spans="1:9" ht="12.75" customHeight="1">
      <c r="A32" s="159">
        <v>523</v>
      </c>
      <c r="B32" s="247" t="s">
        <v>108</v>
      </c>
      <c r="C32" s="247"/>
      <c r="D32" s="247"/>
      <c r="E32" s="130">
        <v>1607</v>
      </c>
      <c r="F32" s="122">
        <v>800</v>
      </c>
      <c r="G32" s="130">
        <v>392</v>
      </c>
      <c r="H32" s="123">
        <f t="shared" si="1"/>
        <v>24.393279402613565</v>
      </c>
      <c r="I32" s="123">
        <f t="shared" si="2"/>
        <v>49</v>
      </c>
    </row>
    <row r="33" spans="1:9" ht="12.75" customHeight="1">
      <c r="A33" s="160">
        <v>524</v>
      </c>
      <c r="B33" s="247" t="s">
        <v>91</v>
      </c>
      <c r="C33" s="247"/>
      <c r="D33" s="247"/>
      <c r="E33" s="130">
        <v>677413.72</v>
      </c>
      <c r="F33" s="122">
        <v>895235</v>
      </c>
      <c r="G33" s="130">
        <v>600035.84</v>
      </c>
      <c r="H33" s="123">
        <f t="shared" si="1"/>
        <v>88.57745603381048</v>
      </c>
      <c r="I33" s="123">
        <f t="shared" si="2"/>
        <v>67.02551173714164</v>
      </c>
    </row>
    <row r="34" spans="1:9" ht="12.75" customHeight="1">
      <c r="A34" s="160">
        <v>529</v>
      </c>
      <c r="B34" s="161" t="s">
        <v>93</v>
      </c>
      <c r="C34" s="161"/>
      <c r="D34" s="161"/>
      <c r="E34" s="130">
        <v>0</v>
      </c>
      <c r="F34" s="122">
        <v>1500</v>
      </c>
      <c r="G34" s="130">
        <v>0</v>
      </c>
      <c r="H34" s="123">
        <v>0</v>
      </c>
      <c r="I34" s="123">
        <f t="shared" si="2"/>
        <v>0</v>
      </c>
    </row>
    <row r="35" spans="1:9" ht="12.75" customHeight="1">
      <c r="A35" s="159">
        <v>530</v>
      </c>
      <c r="B35" s="247" t="s">
        <v>109</v>
      </c>
      <c r="C35" s="247"/>
      <c r="D35" s="247"/>
      <c r="E35" s="130">
        <v>843603.35</v>
      </c>
      <c r="F35" s="122">
        <v>1088325</v>
      </c>
      <c r="G35" s="130">
        <v>1053126.83</v>
      </c>
      <c r="H35" s="123">
        <f t="shared" si="1"/>
        <v>124.83672925196423</v>
      </c>
      <c r="I35" s="123">
        <f t="shared" si="2"/>
        <v>96.76584016722947</v>
      </c>
    </row>
    <row r="36" spans="1:9" ht="12.75" customHeight="1">
      <c r="A36" s="159">
        <v>531</v>
      </c>
      <c r="B36" s="247" t="s">
        <v>110</v>
      </c>
      <c r="C36" s="247"/>
      <c r="D36" s="247"/>
      <c r="E36" s="130">
        <v>10000</v>
      </c>
      <c r="F36" s="122">
        <v>6000</v>
      </c>
      <c r="G36" s="130">
        <v>5726.4</v>
      </c>
      <c r="H36" s="123">
        <f t="shared" si="1"/>
        <v>57.263999999999996</v>
      </c>
      <c r="I36" s="123">
        <f t="shared" si="2"/>
        <v>95.44</v>
      </c>
    </row>
    <row r="37" spans="1:9" ht="12.75" customHeight="1">
      <c r="A37" s="159">
        <v>532</v>
      </c>
      <c r="B37" s="247" t="s">
        <v>111</v>
      </c>
      <c r="C37" s="247"/>
      <c r="D37" s="247"/>
      <c r="E37" s="130">
        <v>116675.61</v>
      </c>
      <c r="F37" s="122">
        <v>48500</v>
      </c>
      <c r="G37" s="130">
        <v>102582.57</v>
      </c>
      <c r="H37" s="123">
        <f t="shared" si="1"/>
        <v>87.92117735660435</v>
      </c>
      <c r="I37" s="123">
        <f t="shared" si="2"/>
        <v>211.51045360824745</v>
      </c>
    </row>
    <row r="38" spans="1:9" ht="12.75" customHeight="1">
      <c r="A38" s="159">
        <v>533</v>
      </c>
      <c r="B38" s="219" t="s">
        <v>112</v>
      </c>
      <c r="C38" s="182"/>
      <c r="D38" s="29"/>
      <c r="E38" s="130">
        <v>1200</v>
      </c>
      <c r="F38" s="122">
        <v>1400</v>
      </c>
      <c r="G38" s="130">
        <v>0</v>
      </c>
      <c r="H38" s="123">
        <v>0</v>
      </c>
      <c r="I38" s="123">
        <v>0</v>
      </c>
    </row>
    <row r="39" spans="1:9" ht="12.75" customHeight="1">
      <c r="A39" s="159">
        <v>539</v>
      </c>
      <c r="B39" s="181" t="s">
        <v>118</v>
      </c>
      <c r="C39" s="182"/>
      <c r="D39" s="29"/>
      <c r="E39" s="130">
        <v>4154</v>
      </c>
      <c r="F39" s="120">
        <v>4500</v>
      </c>
      <c r="G39" s="130">
        <v>3334.89</v>
      </c>
      <c r="H39" s="123">
        <f t="shared" si="1"/>
        <v>80.28141550312951</v>
      </c>
      <c r="I39" s="123">
        <f t="shared" si="2"/>
        <v>74.10866666666666</v>
      </c>
    </row>
    <row r="40" spans="1:9" ht="12.75" customHeight="1">
      <c r="A40" s="159">
        <v>540</v>
      </c>
      <c r="B40" s="240" t="s">
        <v>114</v>
      </c>
      <c r="C40" s="241"/>
      <c r="D40" s="242"/>
      <c r="E40" s="130">
        <v>227265.01</v>
      </c>
      <c r="F40" s="120">
        <v>233340</v>
      </c>
      <c r="G40" s="130">
        <v>229127.18</v>
      </c>
      <c r="H40" s="123">
        <f t="shared" si="1"/>
        <v>100.81938262295634</v>
      </c>
      <c r="I40" s="123">
        <f t="shared" si="2"/>
        <v>98.19455729836291</v>
      </c>
    </row>
    <row r="41" spans="1:9" ht="12.75" customHeight="1">
      <c r="A41" s="159">
        <v>550</v>
      </c>
      <c r="B41" s="247" t="s">
        <v>94</v>
      </c>
      <c r="C41" s="247"/>
      <c r="D41" s="247"/>
      <c r="E41" s="130">
        <v>36740.13</v>
      </c>
      <c r="F41" s="120">
        <v>62500</v>
      </c>
      <c r="G41" s="130">
        <v>43173.38</v>
      </c>
      <c r="H41" s="123">
        <f t="shared" si="1"/>
        <v>117.51014490150145</v>
      </c>
      <c r="I41" s="123">
        <f t="shared" si="2"/>
        <v>69.07740799999999</v>
      </c>
    </row>
    <row r="42" spans="1:9" ht="12.75" customHeight="1">
      <c r="A42" s="159">
        <v>551</v>
      </c>
      <c r="B42" s="247" t="s">
        <v>26</v>
      </c>
      <c r="C42" s="247"/>
      <c r="D42" s="247"/>
      <c r="E42" s="130">
        <v>4313.53</v>
      </c>
      <c r="F42" s="120">
        <v>3000</v>
      </c>
      <c r="G42" s="130">
        <v>4312.57</v>
      </c>
      <c r="H42" s="123">
        <f t="shared" si="1"/>
        <v>99.9777444459642</v>
      </c>
      <c r="I42" s="123">
        <f t="shared" si="2"/>
        <v>143.75233333333333</v>
      </c>
    </row>
    <row r="43" spans="1:9" ht="12.75" customHeight="1">
      <c r="A43" s="159">
        <v>552</v>
      </c>
      <c r="B43" s="247" t="s">
        <v>95</v>
      </c>
      <c r="C43" s="247"/>
      <c r="D43" s="247"/>
      <c r="E43" s="130">
        <v>8096</v>
      </c>
      <c r="F43" s="120">
        <v>9500</v>
      </c>
      <c r="G43" s="130">
        <v>9314</v>
      </c>
      <c r="H43" s="123">
        <f t="shared" si="1"/>
        <v>115.04446640316206</v>
      </c>
      <c r="I43" s="123">
        <f t="shared" si="2"/>
        <v>98.0421052631579</v>
      </c>
    </row>
    <row r="44" spans="1:9" ht="12.75" customHeight="1">
      <c r="A44" s="159">
        <v>553</v>
      </c>
      <c r="B44" s="247" t="s">
        <v>96</v>
      </c>
      <c r="C44" s="247"/>
      <c r="D44" s="247"/>
      <c r="E44" s="130">
        <v>8.2</v>
      </c>
      <c r="F44" s="120">
        <v>800</v>
      </c>
      <c r="G44" s="130">
        <v>15.6</v>
      </c>
      <c r="H44" s="123">
        <f t="shared" si="1"/>
        <v>190.2439024390244</v>
      </c>
      <c r="I44" s="123">
        <f t="shared" si="2"/>
        <v>1.95</v>
      </c>
    </row>
    <row r="45" spans="1:9" ht="12.75" customHeight="1">
      <c r="A45" s="160">
        <v>554</v>
      </c>
      <c r="B45" s="247" t="s">
        <v>115</v>
      </c>
      <c r="C45" s="247"/>
      <c r="D45" s="247"/>
      <c r="E45" s="130">
        <v>9582.79</v>
      </c>
      <c r="F45" s="120">
        <v>10500</v>
      </c>
      <c r="G45" s="130">
        <v>9226.14</v>
      </c>
      <c r="H45" s="123">
        <f t="shared" si="1"/>
        <v>96.27822377407831</v>
      </c>
      <c r="I45" s="123">
        <f t="shared" si="2"/>
        <v>87.868</v>
      </c>
    </row>
    <row r="46" spans="1:9" ht="12.75" customHeight="1">
      <c r="A46" s="159">
        <v>555</v>
      </c>
      <c r="B46" s="247" t="s">
        <v>97</v>
      </c>
      <c r="C46" s="247"/>
      <c r="D46" s="247"/>
      <c r="E46" s="130">
        <v>382941.78</v>
      </c>
      <c r="F46" s="120">
        <v>498556</v>
      </c>
      <c r="G46" s="130">
        <v>435177.52</v>
      </c>
      <c r="H46" s="123">
        <f t="shared" si="1"/>
        <v>113.64064793347958</v>
      </c>
      <c r="I46" s="123">
        <f t="shared" si="2"/>
        <v>87.28759056154173</v>
      </c>
    </row>
    <row r="47" spans="1:9" ht="12.75" customHeight="1">
      <c r="A47" s="159">
        <v>559</v>
      </c>
      <c r="B47" s="247" t="s">
        <v>99</v>
      </c>
      <c r="C47" s="247"/>
      <c r="D47" s="247"/>
      <c r="E47" s="130">
        <v>7677.55</v>
      </c>
      <c r="F47" s="120">
        <v>10500</v>
      </c>
      <c r="G47" s="130">
        <v>8968</v>
      </c>
      <c r="H47" s="123">
        <f>G47/E47*100</f>
        <v>116.8080963328145</v>
      </c>
      <c r="I47" s="123">
        <f t="shared" si="2"/>
        <v>85.40952380952382</v>
      </c>
    </row>
    <row r="48" spans="1:9" ht="12.75" customHeight="1">
      <c r="A48" s="159">
        <v>561</v>
      </c>
      <c r="B48" s="247" t="s">
        <v>100</v>
      </c>
      <c r="C48" s="247"/>
      <c r="D48" s="247"/>
      <c r="E48" s="130">
        <v>18611.26</v>
      </c>
      <c r="F48" s="120">
        <v>10000</v>
      </c>
      <c r="G48" s="130">
        <v>11478.7</v>
      </c>
      <c r="H48" s="123">
        <f>G48/E48*100</f>
        <v>61.67610360609653</v>
      </c>
      <c r="I48" s="123">
        <f t="shared" si="2"/>
        <v>114.78700000000002</v>
      </c>
    </row>
    <row r="49" spans="1:9" ht="12.75" customHeight="1">
      <c r="A49" s="159">
        <v>569</v>
      </c>
      <c r="B49" s="240" t="s">
        <v>105</v>
      </c>
      <c r="C49" s="241"/>
      <c r="D49" s="242"/>
      <c r="E49" s="130">
        <v>0</v>
      </c>
      <c r="F49" s="120">
        <v>0</v>
      </c>
      <c r="G49" s="130">
        <v>0</v>
      </c>
      <c r="H49" s="123">
        <v>0</v>
      </c>
      <c r="I49" s="123">
        <v>0</v>
      </c>
    </row>
    <row r="50" spans="1:9" ht="12.75" customHeight="1">
      <c r="A50" s="159">
        <v>572</v>
      </c>
      <c r="B50" s="181" t="s">
        <v>116</v>
      </c>
      <c r="C50" s="182"/>
      <c r="D50" s="29"/>
      <c r="E50" s="130">
        <v>0</v>
      </c>
      <c r="F50" s="120">
        <v>0</v>
      </c>
      <c r="G50" s="130">
        <v>0</v>
      </c>
      <c r="H50" s="123">
        <v>0</v>
      </c>
      <c r="I50" s="123">
        <v>0</v>
      </c>
    </row>
    <row r="51" spans="1:9" ht="12.75" customHeight="1">
      <c r="A51" s="159">
        <v>575</v>
      </c>
      <c r="B51" s="181" t="s">
        <v>125</v>
      </c>
      <c r="C51" s="182"/>
      <c r="D51" s="29"/>
      <c r="E51" s="130">
        <v>55.85</v>
      </c>
      <c r="F51" s="120">
        <v>0</v>
      </c>
      <c r="G51" s="130">
        <v>996.37</v>
      </c>
      <c r="H51" s="123">
        <f>G51/E51*100</f>
        <v>1784.0107430617725</v>
      </c>
      <c r="I51" s="123">
        <v>0</v>
      </c>
    </row>
    <row r="52" spans="1:9" ht="12.75" customHeight="1">
      <c r="A52" s="159">
        <v>576</v>
      </c>
      <c r="B52" s="181" t="s">
        <v>126</v>
      </c>
      <c r="C52" s="182"/>
      <c r="D52" s="29"/>
      <c r="E52" s="130">
        <v>0</v>
      </c>
      <c r="F52" s="120">
        <v>0</v>
      </c>
      <c r="G52" s="130">
        <v>0</v>
      </c>
      <c r="H52" s="123">
        <v>0</v>
      </c>
      <c r="I52" s="123">
        <v>0</v>
      </c>
    </row>
    <row r="53" spans="1:9" ht="12.75" customHeight="1">
      <c r="A53" s="159">
        <v>578</v>
      </c>
      <c r="B53" s="181" t="s">
        <v>127</v>
      </c>
      <c r="C53" s="182"/>
      <c r="D53" s="29"/>
      <c r="E53" s="130">
        <v>290.98</v>
      </c>
      <c r="F53" s="120">
        <v>0</v>
      </c>
      <c r="G53" s="130">
        <v>2.63</v>
      </c>
      <c r="H53" s="123">
        <f>G53/E53*100</f>
        <v>0.9038421884665612</v>
      </c>
      <c r="I53" s="123">
        <v>0</v>
      </c>
    </row>
    <row r="54" spans="1:9" ht="12.75">
      <c r="A54" s="159">
        <v>579</v>
      </c>
      <c r="B54" s="240" t="s">
        <v>106</v>
      </c>
      <c r="C54" s="241"/>
      <c r="D54" s="242"/>
      <c r="E54" s="130">
        <v>98209.59</v>
      </c>
      <c r="F54" s="120">
        <v>0</v>
      </c>
      <c r="G54" s="130">
        <v>334443.32</v>
      </c>
      <c r="H54" s="123">
        <f>G54/E54*100</f>
        <v>340.5403891819526</v>
      </c>
      <c r="I54" s="123">
        <v>0</v>
      </c>
    </row>
    <row r="55" spans="1:9" ht="12.75">
      <c r="A55" s="159">
        <v>580</v>
      </c>
      <c r="B55" s="181" t="s">
        <v>163</v>
      </c>
      <c r="C55" s="182"/>
      <c r="D55" s="29"/>
      <c r="E55" s="130">
        <v>37467.42</v>
      </c>
      <c r="F55" s="120">
        <v>0</v>
      </c>
      <c r="G55" s="130">
        <v>37467.42</v>
      </c>
      <c r="H55" s="123">
        <f>G55/E55*100</f>
        <v>100</v>
      </c>
      <c r="I55" s="123">
        <v>0</v>
      </c>
    </row>
    <row r="56" spans="1:9" ht="12.75">
      <c r="A56" s="159">
        <v>591</v>
      </c>
      <c r="B56" s="240" t="s">
        <v>120</v>
      </c>
      <c r="C56" s="241"/>
      <c r="D56" s="242"/>
      <c r="E56" s="130">
        <v>0</v>
      </c>
      <c r="F56" s="120">
        <v>0</v>
      </c>
      <c r="G56" s="130">
        <v>0</v>
      </c>
      <c r="H56" s="123">
        <v>0</v>
      </c>
      <c r="I56" s="123">
        <v>0</v>
      </c>
    </row>
    <row r="57" spans="1:9" ht="12.75">
      <c r="A57" s="160">
        <v>120</v>
      </c>
      <c r="B57" s="292" t="s">
        <v>107</v>
      </c>
      <c r="C57" s="293"/>
      <c r="D57" s="294"/>
      <c r="E57" s="130">
        <v>215607.09</v>
      </c>
      <c r="F57" s="120">
        <v>0</v>
      </c>
      <c r="G57" s="130">
        <v>-27111.57</v>
      </c>
      <c r="H57" s="123">
        <f>G57/E57*100</f>
        <v>-12.574526190210165</v>
      </c>
      <c r="I57" s="123">
        <v>0</v>
      </c>
    </row>
    <row r="58" spans="1:9" ht="12.75">
      <c r="A58" s="295" t="s">
        <v>40</v>
      </c>
      <c r="B58" s="295"/>
      <c r="C58" s="295"/>
      <c r="D58" s="295"/>
      <c r="E58" s="146">
        <f>SUM(E26:E57)</f>
        <v>7811266</v>
      </c>
      <c r="F58" s="146">
        <f>SUM(F26:F57)</f>
        <v>8624954</v>
      </c>
      <c r="G58" s="146">
        <f>SUM(G26:G57)</f>
        <v>8109462.64</v>
      </c>
      <c r="H58" s="162">
        <f>G58/E58*100</f>
        <v>103.81751997691539</v>
      </c>
      <c r="I58" s="162">
        <f>G58/F58*100</f>
        <v>94.0232567037459</v>
      </c>
    </row>
    <row r="59" spans="1:9" ht="12.75">
      <c r="A59" s="296" t="s">
        <v>41</v>
      </c>
      <c r="B59" s="296"/>
      <c r="C59" s="296"/>
      <c r="D59" s="296"/>
      <c r="E59" s="186">
        <f>E24-E58</f>
        <v>-524329.6399999997</v>
      </c>
      <c r="F59" s="186">
        <f>F24-F58</f>
        <v>429363</v>
      </c>
      <c r="G59" s="186">
        <f>G24-G58</f>
        <v>-204932.63999999873</v>
      </c>
      <c r="H59" s="187">
        <f>G59/E59*100</f>
        <v>39.084694887742536</v>
      </c>
      <c r="I59" s="187">
        <f>G59/F59*100</f>
        <v>-47.72945968795605</v>
      </c>
    </row>
    <row r="60" spans="1:9" ht="12.75">
      <c r="A60" s="206"/>
      <c r="B60" s="206" t="s">
        <v>155</v>
      </c>
      <c r="C60" s="216"/>
      <c r="D60" s="206"/>
      <c r="E60" s="186">
        <v>1442252</v>
      </c>
      <c r="F60" s="186">
        <v>0</v>
      </c>
      <c r="G60" s="186">
        <v>376486</v>
      </c>
      <c r="H60" s="187">
        <f>G60/E60*100</f>
        <v>26.104037297226835</v>
      </c>
      <c r="I60" s="187">
        <v>0</v>
      </c>
    </row>
    <row r="61" spans="1:9" ht="12.75">
      <c r="A61" s="213"/>
      <c r="B61" s="214"/>
      <c r="C61" s="191" t="s">
        <v>157</v>
      </c>
      <c r="D61" s="207"/>
      <c r="E61" s="186">
        <f>E59-E60</f>
        <v>-1966581.6399999997</v>
      </c>
      <c r="F61" s="186">
        <v>0</v>
      </c>
      <c r="G61" s="186">
        <f>G59-G60</f>
        <v>-581418.6399999987</v>
      </c>
      <c r="H61" s="187">
        <f>G61/E61*100</f>
        <v>29.5649378685341</v>
      </c>
      <c r="I61" s="187">
        <v>0</v>
      </c>
    </row>
    <row r="63" spans="1:3" ht="12.75">
      <c r="A63" s="67" t="s">
        <v>46</v>
      </c>
      <c r="B63" s="67"/>
      <c r="C63" s="67"/>
    </row>
    <row r="64" spans="1:3" ht="12.75">
      <c r="A64" s="67" t="s">
        <v>64</v>
      </c>
      <c r="B64" s="67"/>
      <c r="C64" s="67"/>
    </row>
    <row r="65" spans="1:3" ht="12.75">
      <c r="A65" s="67"/>
      <c r="B65" s="67"/>
      <c r="C65" s="67"/>
    </row>
    <row r="66" spans="1:3" ht="12.75">
      <c r="A66" s="67"/>
      <c r="B66" s="67"/>
      <c r="C66" s="67"/>
    </row>
    <row r="67" spans="1:9" ht="12.75">
      <c r="A67" s="277" t="s">
        <v>47</v>
      </c>
      <c r="B67" s="277"/>
      <c r="C67" s="277"/>
      <c r="D67" s="277"/>
      <c r="E67" s="277"/>
      <c r="F67" s="277"/>
      <c r="G67" s="277"/>
      <c r="H67" s="277"/>
      <c r="I67" s="277"/>
    </row>
    <row r="68" spans="1:9" ht="12.75">
      <c r="A68" s="277" t="s">
        <v>187</v>
      </c>
      <c r="B68" s="277"/>
      <c r="C68" s="277"/>
      <c r="D68" s="277"/>
      <c r="E68" s="277"/>
      <c r="F68" s="277"/>
      <c r="G68" s="277"/>
      <c r="H68" s="277"/>
      <c r="I68" s="277"/>
    </row>
    <row r="69" spans="1:9" ht="12.75">
      <c r="A69" s="98"/>
      <c r="B69" s="99"/>
      <c r="C69" s="99"/>
      <c r="D69" s="99"/>
      <c r="E69" s="116"/>
      <c r="F69" s="116"/>
      <c r="G69" s="116"/>
      <c r="H69" s="297" t="s">
        <v>71</v>
      </c>
      <c r="I69" s="297"/>
    </row>
    <row r="70" spans="1:9" ht="12.75">
      <c r="A70" s="298" t="s">
        <v>0</v>
      </c>
      <c r="B70" s="299"/>
      <c r="C70" s="299"/>
      <c r="D70" s="300"/>
      <c r="E70" s="225" t="s">
        <v>49</v>
      </c>
      <c r="F70" s="225" t="s">
        <v>51</v>
      </c>
      <c r="G70" s="226" t="s">
        <v>49</v>
      </c>
      <c r="H70" s="290" t="s">
        <v>54</v>
      </c>
      <c r="I70" s="290"/>
    </row>
    <row r="71" spans="1:9" ht="10.5" customHeight="1">
      <c r="A71" s="301"/>
      <c r="B71" s="302"/>
      <c r="C71" s="302"/>
      <c r="D71" s="303"/>
      <c r="E71" s="228" t="s">
        <v>182</v>
      </c>
      <c r="F71" s="228" t="s">
        <v>184</v>
      </c>
      <c r="G71" s="229" t="s">
        <v>184</v>
      </c>
      <c r="H71" s="227" t="s">
        <v>62</v>
      </c>
      <c r="I71" s="227" t="s">
        <v>63</v>
      </c>
    </row>
    <row r="72" spans="1:9" ht="12.75">
      <c r="A72" s="42">
        <v>1</v>
      </c>
      <c r="B72" s="255">
        <v>2</v>
      </c>
      <c r="C72" s="255"/>
      <c r="D72" s="256"/>
      <c r="E72" s="171">
        <v>3</v>
      </c>
      <c r="F72" s="171">
        <v>4</v>
      </c>
      <c r="G72" s="171">
        <v>5</v>
      </c>
      <c r="H72" s="172">
        <v>6</v>
      </c>
      <c r="I72" s="172">
        <v>7</v>
      </c>
    </row>
    <row r="73" spans="1:9" ht="12" customHeight="1">
      <c r="A73" s="279" t="s">
        <v>5</v>
      </c>
      <c r="B73" s="280"/>
      <c r="C73" s="280"/>
      <c r="D73" s="280"/>
      <c r="E73" s="117"/>
      <c r="F73" s="118"/>
      <c r="G73" s="104"/>
      <c r="H73" s="111"/>
      <c r="I73" s="112"/>
    </row>
    <row r="74" spans="1:9" ht="12" customHeight="1">
      <c r="A74" s="159">
        <v>611</v>
      </c>
      <c r="B74" s="247" t="s">
        <v>102</v>
      </c>
      <c r="C74" s="247"/>
      <c r="D74" s="247"/>
      <c r="E74" s="124">
        <v>4712565.47</v>
      </c>
      <c r="F74" s="125">
        <v>4548043</v>
      </c>
      <c r="G74" s="124">
        <v>4281779.98</v>
      </c>
      <c r="H74" s="126">
        <f aca="true" t="shared" si="3" ref="H74:H83">G74/E74*100</f>
        <v>90.85879033952182</v>
      </c>
      <c r="I74" s="126">
        <f>G74/F74*100</f>
        <v>94.14554743655678</v>
      </c>
    </row>
    <row r="75" spans="1:9" ht="12" customHeight="1">
      <c r="A75" s="159">
        <v>650</v>
      </c>
      <c r="B75" s="40" t="s">
        <v>87</v>
      </c>
      <c r="C75" s="40"/>
      <c r="D75" s="40"/>
      <c r="E75" s="124">
        <v>720216.37</v>
      </c>
      <c r="F75" s="125">
        <v>665402</v>
      </c>
      <c r="G75" s="124">
        <v>651660.26</v>
      </c>
      <c r="H75" s="126">
        <f t="shared" si="3"/>
        <v>90.48117859359404</v>
      </c>
      <c r="I75" s="126">
        <f>G75/F75*100</f>
        <v>97.93482135611255</v>
      </c>
    </row>
    <row r="76" spans="1:9" ht="12" customHeight="1">
      <c r="A76" s="159">
        <v>651</v>
      </c>
      <c r="B76" s="240" t="s">
        <v>88</v>
      </c>
      <c r="C76" s="241"/>
      <c r="D76" s="242"/>
      <c r="E76" s="124">
        <v>14947.83</v>
      </c>
      <c r="F76" s="125">
        <v>12500</v>
      </c>
      <c r="G76" s="124">
        <v>15034.37</v>
      </c>
      <c r="H76" s="126">
        <f t="shared" si="3"/>
        <v>100.57894691068871</v>
      </c>
      <c r="I76" s="126">
        <f>G76/F76*100</f>
        <v>120.27496</v>
      </c>
    </row>
    <row r="77" spans="1:9" ht="12" customHeight="1">
      <c r="A77" s="159">
        <v>652</v>
      </c>
      <c r="B77" s="240" t="s">
        <v>117</v>
      </c>
      <c r="C77" s="241"/>
      <c r="D77" s="242"/>
      <c r="E77" s="124">
        <v>0</v>
      </c>
      <c r="F77" s="125">
        <v>0</v>
      </c>
      <c r="G77" s="124">
        <v>0</v>
      </c>
      <c r="H77" s="126">
        <v>0</v>
      </c>
      <c r="I77" s="126">
        <v>0</v>
      </c>
    </row>
    <row r="78" spans="1:9" ht="12" customHeight="1">
      <c r="A78" s="159">
        <v>659</v>
      </c>
      <c r="B78" s="40" t="s">
        <v>89</v>
      </c>
      <c r="C78" s="40"/>
      <c r="D78" s="40"/>
      <c r="E78" s="124">
        <v>4867.52</v>
      </c>
      <c r="F78" s="125">
        <v>4500</v>
      </c>
      <c r="G78" s="124">
        <v>49336.16</v>
      </c>
      <c r="H78" s="126">
        <f t="shared" si="3"/>
        <v>1013.5789888896193</v>
      </c>
      <c r="I78" s="126">
        <f>G78/F78*100</f>
        <v>1096.3591111111111</v>
      </c>
    </row>
    <row r="79" spans="1:9" ht="12" customHeight="1">
      <c r="A79" s="159">
        <v>661</v>
      </c>
      <c r="B79" s="240" t="s">
        <v>78</v>
      </c>
      <c r="C79" s="241"/>
      <c r="D79" s="242"/>
      <c r="E79" s="124">
        <v>1</v>
      </c>
      <c r="F79" s="125">
        <v>0</v>
      </c>
      <c r="G79" s="124">
        <v>1</v>
      </c>
      <c r="H79" s="126">
        <f t="shared" si="3"/>
        <v>100</v>
      </c>
      <c r="I79" s="126">
        <v>0</v>
      </c>
    </row>
    <row r="80" spans="1:9" ht="12" customHeight="1">
      <c r="A80" s="175">
        <v>675</v>
      </c>
      <c r="B80" s="217" t="s">
        <v>123</v>
      </c>
      <c r="C80" s="177"/>
      <c r="D80" s="178"/>
      <c r="E80" s="124">
        <v>17610</v>
      </c>
      <c r="F80" s="125">
        <v>0</v>
      </c>
      <c r="G80" s="124"/>
      <c r="H80" s="126">
        <f t="shared" si="3"/>
        <v>0</v>
      </c>
      <c r="I80" s="126">
        <v>0</v>
      </c>
    </row>
    <row r="81" spans="1:9" ht="12" customHeight="1">
      <c r="A81" s="175">
        <v>669</v>
      </c>
      <c r="B81" s="217" t="s">
        <v>180</v>
      </c>
      <c r="C81" s="177"/>
      <c r="D81" s="178"/>
      <c r="E81" s="124">
        <v>0</v>
      </c>
      <c r="F81" s="125">
        <v>0</v>
      </c>
      <c r="G81" s="124">
        <v>750</v>
      </c>
      <c r="H81" s="126">
        <v>0</v>
      </c>
      <c r="I81" s="126">
        <v>0</v>
      </c>
    </row>
    <row r="82" spans="1:9" ht="12" customHeight="1">
      <c r="A82" s="175">
        <v>679</v>
      </c>
      <c r="B82" s="176" t="s">
        <v>130</v>
      </c>
      <c r="C82" s="177"/>
      <c r="D82" s="178"/>
      <c r="E82" s="124">
        <v>2326.08</v>
      </c>
      <c r="F82" s="125">
        <v>0</v>
      </c>
      <c r="G82" s="124">
        <v>12062.1</v>
      </c>
      <c r="H82" s="126">
        <f t="shared" si="3"/>
        <v>518.5591209244739</v>
      </c>
      <c r="I82" s="126">
        <v>0</v>
      </c>
    </row>
    <row r="83" spans="1:9" ht="12" customHeight="1">
      <c r="A83" s="295" t="s">
        <v>8</v>
      </c>
      <c r="B83" s="295"/>
      <c r="C83" s="295"/>
      <c r="D83" s="295"/>
      <c r="E83" s="155">
        <f>SUM(E74:E82)</f>
        <v>5472534.27</v>
      </c>
      <c r="F83" s="155">
        <f>SUM(F74:F82)</f>
        <v>5230445</v>
      </c>
      <c r="G83" s="155">
        <f>SUM(G74:G82)</f>
        <v>5010623.87</v>
      </c>
      <c r="H83" s="231">
        <f t="shared" si="3"/>
        <v>91.55947907841974</v>
      </c>
      <c r="I83" s="231">
        <f>G83/F83*100</f>
        <v>95.79727671354922</v>
      </c>
    </row>
    <row r="84" spans="1:9" ht="12" customHeight="1">
      <c r="A84" s="304" t="s">
        <v>169</v>
      </c>
      <c r="B84" s="305"/>
      <c r="C84" s="305"/>
      <c r="D84" s="305"/>
      <c r="E84" s="127"/>
      <c r="F84" s="127"/>
      <c r="G84" s="127"/>
      <c r="H84" s="128"/>
      <c r="I84" s="129"/>
    </row>
    <row r="85" spans="1:9" ht="12" customHeight="1">
      <c r="A85" s="159">
        <v>511</v>
      </c>
      <c r="B85" s="247" t="s">
        <v>11</v>
      </c>
      <c r="C85" s="247"/>
      <c r="D85" s="247"/>
      <c r="E85" s="130">
        <v>55373.2</v>
      </c>
      <c r="F85" s="130">
        <v>102209</v>
      </c>
      <c r="G85" s="130">
        <v>81226.77</v>
      </c>
      <c r="H85" s="131">
        <f aca="true" t="shared" si="4" ref="H85:H108">G85/E85*100</f>
        <v>146.68968020630922</v>
      </c>
      <c r="I85" s="131">
        <f aca="true" t="shared" si="5" ref="I85:I96">G85/F85*100</f>
        <v>79.4712500856089</v>
      </c>
    </row>
    <row r="86" spans="1:9" ht="12" customHeight="1">
      <c r="A86" s="159">
        <v>512</v>
      </c>
      <c r="B86" s="247" t="s">
        <v>90</v>
      </c>
      <c r="C86" s="247"/>
      <c r="D86" s="247"/>
      <c r="E86" s="130">
        <v>270944.33</v>
      </c>
      <c r="F86" s="130">
        <v>263541</v>
      </c>
      <c r="G86" s="130">
        <v>217659.77</v>
      </c>
      <c r="H86" s="131">
        <f t="shared" si="4"/>
        <v>80.33376081352209</v>
      </c>
      <c r="I86" s="131">
        <f t="shared" si="5"/>
        <v>82.59047738302579</v>
      </c>
    </row>
    <row r="87" spans="1:9" ht="12" customHeight="1">
      <c r="A87" s="159">
        <v>513</v>
      </c>
      <c r="B87" s="247" t="s">
        <v>13</v>
      </c>
      <c r="C87" s="247"/>
      <c r="D87" s="247"/>
      <c r="E87" s="130">
        <v>74977.46</v>
      </c>
      <c r="F87" s="130">
        <v>198097</v>
      </c>
      <c r="G87" s="130">
        <v>63851.97</v>
      </c>
      <c r="H87" s="131">
        <f t="shared" si="4"/>
        <v>85.1615538856611</v>
      </c>
      <c r="I87" s="131">
        <f t="shared" si="5"/>
        <v>32.23267894011519</v>
      </c>
    </row>
    <row r="88" spans="1:9" ht="12" customHeight="1">
      <c r="A88" s="159">
        <v>514</v>
      </c>
      <c r="B88" s="247" t="s">
        <v>14</v>
      </c>
      <c r="C88" s="247"/>
      <c r="D88" s="247"/>
      <c r="E88" s="130">
        <v>50283.31</v>
      </c>
      <c r="F88" s="130">
        <v>45627</v>
      </c>
      <c r="G88" s="130">
        <v>64525.22</v>
      </c>
      <c r="H88" s="131">
        <f t="shared" si="4"/>
        <v>128.3233343230587</v>
      </c>
      <c r="I88" s="131">
        <f t="shared" si="5"/>
        <v>141.4189405395928</v>
      </c>
    </row>
    <row r="89" spans="1:9" ht="12" customHeight="1">
      <c r="A89" s="159">
        <v>520</v>
      </c>
      <c r="B89" s="240" t="s">
        <v>31</v>
      </c>
      <c r="C89" s="241"/>
      <c r="D89" s="242"/>
      <c r="E89" s="130">
        <v>2170893.5</v>
      </c>
      <c r="F89" s="130">
        <v>2383964</v>
      </c>
      <c r="G89" s="130">
        <v>2289450.31</v>
      </c>
      <c r="H89" s="131">
        <f t="shared" si="4"/>
        <v>105.46119881053583</v>
      </c>
      <c r="I89" s="131">
        <f t="shared" si="5"/>
        <v>96.0354397130158</v>
      </c>
    </row>
    <row r="90" spans="1:9" ht="12" customHeight="1">
      <c r="A90" s="159">
        <v>521</v>
      </c>
      <c r="B90" s="240" t="s">
        <v>119</v>
      </c>
      <c r="C90" s="241"/>
      <c r="D90" s="242"/>
      <c r="E90" s="130">
        <v>75716.71</v>
      </c>
      <c r="F90" s="130">
        <v>55000</v>
      </c>
      <c r="G90" s="130">
        <v>89287.12</v>
      </c>
      <c r="H90" s="131">
        <f t="shared" si="4"/>
        <v>117.92260915721245</v>
      </c>
      <c r="I90" s="131">
        <f t="shared" si="5"/>
        <v>162.34021818181816</v>
      </c>
    </row>
    <row r="91" spans="1:9" ht="12" customHeight="1">
      <c r="A91" s="159">
        <v>523</v>
      </c>
      <c r="B91" s="40" t="s">
        <v>131</v>
      </c>
      <c r="C91" s="40"/>
      <c r="D91" s="40"/>
      <c r="E91" s="130">
        <v>1059</v>
      </c>
      <c r="F91" s="130">
        <v>600</v>
      </c>
      <c r="G91" s="130">
        <v>0</v>
      </c>
      <c r="H91" s="131">
        <f t="shared" si="4"/>
        <v>0</v>
      </c>
      <c r="I91" s="131">
        <f t="shared" si="5"/>
        <v>0</v>
      </c>
    </row>
    <row r="92" spans="1:9" ht="12" customHeight="1">
      <c r="A92" s="160">
        <v>524</v>
      </c>
      <c r="B92" s="247" t="s">
        <v>91</v>
      </c>
      <c r="C92" s="247"/>
      <c r="D92" s="247"/>
      <c r="E92" s="130">
        <v>439896.49</v>
      </c>
      <c r="F92" s="130">
        <v>537979</v>
      </c>
      <c r="G92" s="130">
        <v>384403.06</v>
      </c>
      <c r="H92" s="131">
        <f t="shared" si="4"/>
        <v>87.38488911334574</v>
      </c>
      <c r="I92" s="131">
        <f t="shared" si="5"/>
        <v>71.45317196396141</v>
      </c>
    </row>
    <row r="93" spans="1:9" ht="12" customHeight="1">
      <c r="A93" s="160">
        <v>529</v>
      </c>
      <c r="B93" s="161" t="s">
        <v>93</v>
      </c>
      <c r="C93" s="161"/>
      <c r="D93" s="161"/>
      <c r="E93" s="130">
        <v>2342.31</v>
      </c>
      <c r="F93" s="130">
        <v>2000</v>
      </c>
      <c r="G93" s="130">
        <v>830.17</v>
      </c>
      <c r="H93" s="131">
        <f t="shared" si="4"/>
        <v>35.4423624541585</v>
      </c>
      <c r="I93" s="131">
        <f t="shared" si="5"/>
        <v>41.5085</v>
      </c>
    </row>
    <row r="94" spans="1:9" ht="12" customHeight="1">
      <c r="A94" s="159">
        <v>530</v>
      </c>
      <c r="B94" s="247" t="s">
        <v>109</v>
      </c>
      <c r="C94" s="247"/>
      <c r="D94" s="247"/>
      <c r="E94" s="130">
        <v>821076.03</v>
      </c>
      <c r="F94" s="130">
        <v>796228</v>
      </c>
      <c r="G94" s="130">
        <v>791024.19</v>
      </c>
      <c r="H94" s="131">
        <f t="shared" si="4"/>
        <v>96.33994430454874</v>
      </c>
      <c r="I94" s="131">
        <f>G94/F94*100</f>
        <v>99.34644222509131</v>
      </c>
    </row>
    <row r="95" spans="1:9" ht="12" customHeight="1">
      <c r="A95" s="159">
        <v>531</v>
      </c>
      <c r="B95" s="247" t="s">
        <v>110</v>
      </c>
      <c r="C95" s="247"/>
      <c r="D95" s="247"/>
      <c r="E95" s="130">
        <v>809</v>
      </c>
      <c r="F95" s="130">
        <v>0</v>
      </c>
      <c r="G95" s="130">
        <v>75</v>
      </c>
      <c r="H95" s="131">
        <f t="shared" si="4"/>
        <v>9.270704573547588</v>
      </c>
      <c r="I95" s="131">
        <v>0</v>
      </c>
    </row>
    <row r="96" spans="1:9" ht="12" customHeight="1">
      <c r="A96" s="159">
        <v>532</v>
      </c>
      <c r="B96" s="247" t="s">
        <v>111</v>
      </c>
      <c r="C96" s="247"/>
      <c r="D96" s="247"/>
      <c r="E96" s="130">
        <v>75299.37</v>
      </c>
      <c r="F96" s="130">
        <v>70000</v>
      </c>
      <c r="G96" s="130">
        <v>105205.97</v>
      </c>
      <c r="H96" s="131">
        <f t="shared" si="4"/>
        <v>139.71693255866552</v>
      </c>
      <c r="I96" s="131">
        <f t="shared" si="5"/>
        <v>150.29424285714285</v>
      </c>
    </row>
    <row r="97" spans="1:9" ht="12" customHeight="1">
      <c r="A97" s="159">
        <v>533</v>
      </c>
      <c r="B97" s="247" t="s">
        <v>112</v>
      </c>
      <c r="C97" s="247"/>
      <c r="D97" s="247"/>
      <c r="E97" s="130">
        <v>0</v>
      </c>
      <c r="F97" s="130">
        <v>0</v>
      </c>
      <c r="G97" s="130">
        <v>0</v>
      </c>
      <c r="H97" s="131">
        <v>0</v>
      </c>
      <c r="I97" s="131">
        <v>0</v>
      </c>
    </row>
    <row r="98" spans="1:9" ht="12" customHeight="1">
      <c r="A98" s="159">
        <v>539</v>
      </c>
      <c r="B98" s="181" t="s">
        <v>118</v>
      </c>
      <c r="C98" s="182"/>
      <c r="D98" s="29"/>
      <c r="E98" s="130">
        <v>3929.16</v>
      </c>
      <c r="F98" s="130">
        <v>5500</v>
      </c>
      <c r="G98" s="130">
        <v>1836</v>
      </c>
      <c r="H98" s="131">
        <f t="shared" si="4"/>
        <v>46.72754481873989</v>
      </c>
      <c r="I98" s="131">
        <f aca="true" t="shared" si="6" ref="I98:I107">G98/F98*100</f>
        <v>33.381818181818176</v>
      </c>
    </row>
    <row r="99" spans="1:9" ht="12" customHeight="1">
      <c r="A99" s="159">
        <v>540</v>
      </c>
      <c r="B99" s="240" t="s">
        <v>114</v>
      </c>
      <c r="C99" s="241"/>
      <c r="D99" s="242"/>
      <c r="E99" s="130">
        <v>206914.74</v>
      </c>
      <c r="F99" s="130">
        <v>163214</v>
      </c>
      <c r="G99" s="130">
        <v>209008.35</v>
      </c>
      <c r="H99" s="131">
        <f t="shared" si="4"/>
        <v>101.01182255067957</v>
      </c>
      <c r="I99" s="131">
        <f t="shared" si="6"/>
        <v>128.05785655642285</v>
      </c>
    </row>
    <row r="100" spans="1:9" ht="12" customHeight="1">
      <c r="A100" s="159">
        <v>550</v>
      </c>
      <c r="B100" s="247" t="s">
        <v>94</v>
      </c>
      <c r="C100" s="247"/>
      <c r="D100" s="247"/>
      <c r="E100" s="130">
        <v>45272.53</v>
      </c>
      <c r="F100" s="130">
        <v>40700</v>
      </c>
      <c r="G100" s="130">
        <v>26383.33</v>
      </c>
      <c r="H100" s="131">
        <f t="shared" si="4"/>
        <v>58.276685663469664</v>
      </c>
      <c r="I100" s="131">
        <f t="shared" si="6"/>
        <v>64.82390663390663</v>
      </c>
    </row>
    <row r="101" spans="1:9" ht="12" customHeight="1">
      <c r="A101" s="159">
        <v>551</v>
      </c>
      <c r="B101" s="247" t="s">
        <v>26</v>
      </c>
      <c r="C101" s="247"/>
      <c r="D101" s="247"/>
      <c r="E101" s="130">
        <v>1069.05</v>
      </c>
      <c r="F101" s="130">
        <v>2800</v>
      </c>
      <c r="G101" s="130">
        <v>4460.8</v>
      </c>
      <c r="H101" s="131">
        <f t="shared" si="4"/>
        <v>417.26766755530616</v>
      </c>
      <c r="I101" s="131">
        <f t="shared" si="6"/>
        <v>159.31428571428572</v>
      </c>
    </row>
    <row r="102" spans="1:9" ht="12" customHeight="1">
      <c r="A102" s="159">
        <v>552</v>
      </c>
      <c r="B102" s="247" t="s">
        <v>95</v>
      </c>
      <c r="C102" s="247"/>
      <c r="D102" s="247"/>
      <c r="E102" s="158">
        <v>14683.48</v>
      </c>
      <c r="F102" s="130">
        <v>13000</v>
      </c>
      <c r="G102" s="158">
        <v>9900</v>
      </c>
      <c r="H102" s="131">
        <f t="shared" si="4"/>
        <v>67.42270905807071</v>
      </c>
      <c r="I102" s="131">
        <f t="shared" si="6"/>
        <v>76.15384615384615</v>
      </c>
    </row>
    <row r="103" spans="1:9" ht="12" customHeight="1">
      <c r="A103" s="159">
        <v>553</v>
      </c>
      <c r="B103" s="247" t="s">
        <v>96</v>
      </c>
      <c r="C103" s="247"/>
      <c r="D103" s="247"/>
      <c r="E103" s="130">
        <v>1217.6</v>
      </c>
      <c r="F103" s="130">
        <v>1000</v>
      </c>
      <c r="G103" s="130">
        <v>1044</v>
      </c>
      <c r="H103" s="131">
        <f t="shared" si="4"/>
        <v>85.74244415243102</v>
      </c>
      <c r="I103" s="131">
        <f t="shared" si="6"/>
        <v>104.4</v>
      </c>
    </row>
    <row r="104" spans="1:9" ht="12" customHeight="1">
      <c r="A104" s="160">
        <v>554</v>
      </c>
      <c r="B104" s="247" t="s">
        <v>115</v>
      </c>
      <c r="C104" s="247"/>
      <c r="D104" s="247"/>
      <c r="E104" s="130">
        <v>11417.6</v>
      </c>
      <c r="F104" s="130">
        <v>12200</v>
      </c>
      <c r="G104" s="130">
        <v>9206.24</v>
      </c>
      <c r="H104" s="131">
        <f t="shared" si="4"/>
        <v>80.63200672645739</v>
      </c>
      <c r="I104" s="131">
        <f t="shared" si="6"/>
        <v>75.46098360655738</v>
      </c>
    </row>
    <row r="105" spans="1:9" ht="12" customHeight="1">
      <c r="A105" s="159">
        <v>555</v>
      </c>
      <c r="B105" s="247" t="s">
        <v>97</v>
      </c>
      <c r="C105" s="247"/>
      <c r="D105" s="247"/>
      <c r="E105" s="130">
        <v>279431</v>
      </c>
      <c r="F105" s="130">
        <v>253821</v>
      </c>
      <c r="G105" s="130">
        <v>239558.99</v>
      </c>
      <c r="H105" s="131">
        <f t="shared" si="4"/>
        <v>85.73099978169924</v>
      </c>
      <c r="I105" s="131">
        <f t="shared" si="6"/>
        <v>94.38107563991946</v>
      </c>
    </row>
    <row r="106" spans="1:9" ht="12" customHeight="1">
      <c r="A106" s="159">
        <v>559</v>
      </c>
      <c r="B106" s="247" t="s">
        <v>99</v>
      </c>
      <c r="C106" s="247"/>
      <c r="D106" s="247"/>
      <c r="E106" s="130">
        <v>10922.18</v>
      </c>
      <c r="F106" s="130">
        <v>11300</v>
      </c>
      <c r="G106" s="130">
        <v>8981.38</v>
      </c>
      <c r="H106" s="131">
        <f t="shared" si="4"/>
        <v>82.23065358747063</v>
      </c>
      <c r="I106" s="131">
        <f t="shared" si="6"/>
        <v>79.4812389380531</v>
      </c>
    </row>
    <row r="107" spans="1:9" ht="12" customHeight="1">
      <c r="A107" s="159">
        <v>561</v>
      </c>
      <c r="B107" s="247" t="s">
        <v>100</v>
      </c>
      <c r="C107" s="247"/>
      <c r="D107" s="247"/>
      <c r="E107" s="130">
        <v>2635.98</v>
      </c>
      <c r="F107" s="130">
        <v>7000</v>
      </c>
      <c r="G107" s="130">
        <v>1635.09</v>
      </c>
      <c r="H107" s="131">
        <v>0</v>
      </c>
      <c r="I107" s="131">
        <f t="shared" si="6"/>
        <v>23.35842857142857</v>
      </c>
    </row>
    <row r="108" spans="1:9" ht="12" customHeight="1">
      <c r="A108" s="159">
        <v>575</v>
      </c>
      <c r="B108" s="181" t="s">
        <v>125</v>
      </c>
      <c r="C108" s="182"/>
      <c r="D108" s="29"/>
      <c r="E108" s="130">
        <v>124.07</v>
      </c>
      <c r="F108" s="130">
        <v>0</v>
      </c>
      <c r="G108" s="130">
        <v>265.31</v>
      </c>
      <c r="H108" s="131">
        <f t="shared" si="4"/>
        <v>213.83896187636014</v>
      </c>
      <c r="I108" s="131">
        <v>0</v>
      </c>
    </row>
    <row r="109" spans="1:9" ht="12" customHeight="1">
      <c r="A109" s="159">
        <v>576</v>
      </c>
      <c r="B109" s="181" t="s">
        <v>126</v>
      </c>
      <c r="C109" s="182"/>
      <c r="D109" s="29"/>
      <c r="E109" s="130">
        <v>0</v>
      </c>
      <c r="F109" s="130">
        <v>0</v>
      </c>
      <c r="G109" s="130">
        <v>0</v>
      </c>
      <c r="H109" s="131">
        <v>0</v>
      </c>
      <c r="I109" s="131">
        <v>0</v>
      </c>
    </row>
    <row r="110" spans="1:9" ht="12" customHeight="1">
      <c r="A110" s="159">
        <v>578</v>
      </c>
      <c r="B110" s="181" t="s">
        <v>132</v>
      </c>
      <c r="C110" s="182"/>
      <c r="D110" s="29"/>
      <c r="E110" s="130">
        <v>226.32</v>
      </c>
      <c r="F110" s="130">
        <v>0</v>
      </c>
      <c r="G110" s="130">
        <v>2.78</v>
      </c>
      <c r="H110" s="131">
        <f>G110/E110*100</f>
        <v>1.2283492400141391</v>
      </c>
      <c r="I110" s="131">
        <v>0</v>
      </c>
    </row>
    <row r="111" spans="1:9" ht="12" customHeight="1">
      <c r="A111" s="159">
        <v>579</v>
      </c>
      <c r="B111" s="240" t="s">
        <v>106</v>
      </c>
      <c r="C111" s="241"/>
      <c r="D111" s="242"/>
      <c r="E111" s="130">
        <v>12588.2</v>
      </c>
      <c r="F111" s="130">
        <v>0</v>
      </c>
      <c r="G111" s="130">
        <v>77657.92</v>
      </c>
      <c r="H111" s="131">
        <f>G111/E111*100</f>
        <v>616.9104399358129</v>
      </c>
      <c r="I111" s="131">
        <v>0</v>
      </c>
    </row>
    <row r="112" spans="1:9" ht="12.75">
      <c r="A112" s="159">
        <v>580</v>
      </c>
      <c r="B112" s="181" t="s">
        <v>133</v>
      </c>
      <c r="C112" s="182"/>
      <c r="D112" s="29"/>
      <c r="E112" s="130">
        <v>0</v>
      </c>
      <c r="F112" s="130">
        <v>0</v>
      </c>
      <c r="G112" s="130">
        <v>42040.01</v>
      </c>
      <c r="H112" s="131">
        <v>0</v>
      </c>
      <c r="I112" s="131">
        <v>0</v>
      </c>
    </row>
    <row r="113" spans="1:9" ht="12.75">
      <c r="A113" s="159">
        <v>585</v>
      </c>
      <c r="B113" s="181" t="s">
        <v>164</v>
      </c>
      <c r="C113" s="182"/>
      <c r="D113" s="29"/>
      <c r="E113" s="130">
        <v>0</v>
      </c>
      <c r="F113" s="130">
        <v>0</v>
      </c>
      <c r="G113" s="130">
        <v>0</v>
      </c>
      <c r="H113" s="131">
        <v>0</v>
      </c>
      <c r="I113" s="131">
        <v>0</v>
      </c>
    </row>
    <row r="114" spans="1:9" ht="12.75">
      <c r="A114" s="159">
        <v>596</v>
      </c>
      <c r="B114" s="181" t="s">
        <v>134</v>
      </c>
      <c r="C114" s="182"/>
      <c r="D114" s="29"/>
      <c r="E114" s="130">
        <v>0</v>
      </c>
      <c r="F114" s="130">
        <v>0</v>
      </c>
      <c r="G114" s="130">
        <v>0</v>
      </c>
      <c r="H114" s="131">
        <v>0</v>
      </c>
      <c r="I114" s="131">
        <v>0</v>
      </c>
    </row>
    <row r="115" spans="1:9" ht="12.75">
      <c r="A115" s="160">
        <v>120</v>
      </c>
      <c r="B115" s="292" t="s">
        <v>107</v>
      </c>
      <c r="C115" s="293"/>
      <c r="D115" s="294"/>
      <c r="E115" s="130">
        <v>65364.28</v>
      </c>
      <c r="F115" s="130">
        <v>0</v>
      </c>
      <c r="G115" s="130">
        <v>10024.69</v>
      </c>
      <c r="H115" s="131">
        <f>G115/E115*100</f>
        <v>15.336648701706803</v>
      </c>
      <c r="I115" s="131">
        <v>0</v>
      </c>
    </row>
    <row r="116" spans="1:9" ht="12.75">
      <c r="A116" s="295" t="s">
        <v>40</v>
      </c>
      <c r="B116" s="295"/>
      <c r="C116" s="295"/>
      <c r="D116" s="295"/>
      <c r="E116" s="145">
        <f>SUM(E85:E115)</f>
        <v>4694466.900000001</v>
      </c>
      <c r="F116" s="146">
        <f>SUM(F85:F115)</f>
        <v>4965780</v>
      </c>
      <c r="G116" s="146">
        <f>SUM(G85:G115)</f>
        <v>4729544.44</v>
      </c>
      <c r="H116" s="147">
        <f>G116/E116*100</f>
        <v>100.74721029559286</v>
      </c>
      <c r="I116" s="147">
        <f>G116/F116*100</f>
        <v>95.24273004442405</v>
      </c>
    </row>
    <row r="117" spans="1:9" ht="12.75">
      <c r="A117" s="296" t="s">
        <v>41</v>
      </c>
      <c r="B117" s="296"/>
      <c r="C117" s="296"/>
      <c r="D117" s="296"/>
      <c r="E117" s="134">
        <f>E83-E116</f>
        <v>778067.3699999982</v>
      </c>
      <c r="F117" s="132">
        <f>F83-F116</f>
        <v>264665</v>
      </c>
      <c r="G117" s="132">
        <f>G83-G116</f>
        <v>281079.4299999997</v>
      </c>
      <c r="H117" s="133">
        <f>G117/E117*100</f>
        <v>36.125333208614094</v>
      </c>
      <c r="I117" s="133">
        <f>G117/F117*100</f>
        <v>106.20196474788872</v>
      </c>
    </row>
    <row r="118" spans="1:9" ht="12.75">
      <c r="A118" s="195"/>
      <c r="B118" s="191" t="s">
        <v>156</v>
      </c>
      <c r="C118" s="191"/>
      <c r="D118" s="208"/>
      <c r="E118" s="186">
        <v>892777</v>
      </c>
      <c r="F118" s="130">
        <v>0</v>
      </c>
      <c r="G118" s="186">
        <v>220222</v>
      </c>
      <c r="H118" s="133">
        <f>G118/E118*100</f>
        <v>24.667078116931776</v>
      </c>
      <c r="I118" s="133">
        <v>0</v>
      </c>
    </row>
    <row r="119" spans="1:9" ht="12.75">
      <c r="A119" s="195"/>
      <c r="B119" s="191"/>
      <c r="C119" s="191" t="s">
        <v>157</v>
      </c>
      <c r="D119" s="208"/>
      <c r="E119" s="186">
        <f>E117-E118</f>
        <v>-114709.63000000175</v>
      </c>
      <c r="F119" s="186">
        <v>0</v>
      </c>
      <c r="G119" s="186">
        <f>G117-G118</f>
        <v>60857.4299999997</v>
      </c>
      <c r="H119" s="133">
        <f>G119/E119*100</f>
        <v>-53.05346203278554</v>
      </c>
      <c r="I119" s="133">
        <v>0</v>
      </c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01" t="s">
        <v>46</v>
      </c>
      <c r="B128" s="101"/>
      <c r="C128" s="101"/>
      <c r="D128" s="18"/>
    </row>
    <row r="129" spans="1:11" ht="12.75">
      <c r="A129" s="39" t="s">
        <v>135</v>
      </c>
      <c r="B129" s="39"/>
      <c r="C129" s="39"/>
      <c r="D129" s="18"/>
      <c r="K129" s="156"/>
    </row>
    <row r="130" spans="1:9" ht="12.75">
      <c r="A130" s="248" t="s">
        <v>47</v>
      </c>
      <c r="B130" s="248"/>
      <c r="C130" s="248"/>
      <c r="D130" s="248"/>
      <c r="E130" s="248"/>
      <c r="F130" s="248"/>
      <c r="G130" s="248"/>
      <c r="H130" s="248"/>
      <c r="I130" s="248"/>
    </row>
    <row r="131" spans="1:9" ht="12.75">
      <c r="A131" s="277" t="s">
        <v>186</v>
      </c>
      <c r="B131" s="277"/>
      <c r="C131" s="277"/>
      <c r="D131" s="277"/>
      <c r="E131" s="277"/>
      <c r="F131" s="277"/>
      <c r="G131" s="277"/>
      <c r="H131" s="277"/>
      <c r="I131" s="277"/>
    </row>
    <row r="132" spans="1:9" ht="12.75">
      <c r="A132" s="105"/>
      <c r="B132" s="105"/>
      <c r="C132" s="105"/>
      <c r="D132" s="105"/>
      <c r="E132" s="119"/>
      <c r="F132" s="119"/>
      <c r="G132" s="119"/>
      <c r="H132" s="306" t="s">
        <v>73</v>
      </c>
      <c r="I132" s="306"/>
    </row>
    <row r="134" spans="1:9" ht="12.75">
      <c r="A134" s="284" t="s">
        <v>0</v>
      </c>
      <c r="B134" s="285"/>
      <c r="C134" s="285"/>
      <c r="D134" s="286"/>
      <c r="E134" s="225" t="s">
        <v>49</v>
      </c>
      <c r="F134" s="225" t="s">
        <v>51</v>
      </c>
      <c r="G134" s="226" t="s">
        <v>49</v>
      </c>
      <c r="H134" s="290" t="s">
        <v>54</v>
      </c>
      <c r="I134" s="290"/>
    </row>
    <row r="135" spans="1:9" ht="12.75">
      <c r="A135" s="287"/>
      <c r="B135" s="288"/>
      <c r="C135" s="288"/>
      <c r="D135" s="289"/>
      <c r="E135" s="228" t="s">
        <v>182</v>
      </c>
      <c r="F135" s="228" t="s">
        <v>184</v>
      </c>
      <c r="G135" s="229" t="s">
        <v>184</v>
      </c>
      <c r="H135" s="227" t="s">
        <v>62</v>
      </c>
      <c r="I135" s="227" t="s">
        <v>63</v>
      </c>
    </row>
    <row r="136" spans="1:9" ht="12.75" customHeight="1">
      <c r="A136" s="42">
        <v>1</v>
      </c>
      <c r="B136" s="255">
        <v>2</v>
      </c>
      <c r="C136" s="255"/>
      <c r="D136" s="256"/>
      <c r="E136" s="171">
        <v>3</v>
      </c>
      <c r="F136" s="171">
        <v>4</v>
      </c>
      <c r="G136" s="171">
        <v>5</v>
      </c>
      <c r="H136" s="172">
        <v>6</v>
      </c>
      <c r="I136" s="172">
        <v>7</v>
      </c>
    </row>
    <row r="137" spans="1:9" ht="12.75" customHeight="1">
      <c r="A137" s="279" t="s">
        <v>5</v>
      </c>
      <c r="B137" s="280"/>
      <c r="C137" s="280"/>
      <c r="D137" s="280"/>
      <c r="E137" s="103"/>
      <c r="F137" s="103"/>
      <c r="G137" s="103"/>
      <c r="H137" s="108"/>
      <c r="I137" s="109"/>
    </row>
    <row r="138" spans="1:9" ht="12.75">
      <c r="A138" s="159">
        <v>611</v>
      </c>
      <c r="B138" s="247" t="s">
        <v>102</v>
      </c>
      <c r="C138" s="247"/>
      <c r="D138" s="247"/>
      <c r="E138" s="130">
        <v>1379373.52</v>
      </c>
      <c r="F138" s="135">
        <v>2898194</v>
      </c>
      <c r="G138" s="130">
        <v>2075477.04</v>
      </c>
      <c r="H138" s="121">
        <f aca="true" t="shared" si="7" ref="H138:H145">G138/E138*100</f>
        <v>150.46519379319386</v>
      </c>
      <c r="I138" s="121">
        <f>G138/F138*100</f>
        <v>71.61277126375943</v>
      </c>
    </row>
    <row r="139" spans="1:9" ht="12.75">
      <c r="A139" s="159">
        <v>650</v>
      </c>
      <c r="B139" s="40" t="s">
        <v>87</v>
      </c>
      <c r="C139" s="40"/>
      <c r="D139" s="40"/>
      <c r="E139" s="120">
        <v>223832.62</v>
      </c>
      <c r="F139" s="135">
        <v>176975</v>
      </c>
      <c r="G139" s="120">
        <v>175741.34</v>
      </c>
      <c r="H139" s="121">
        <f t="shared" si="7"/>
        <v>78.51462400788589</v>
      </c>
      <c r="I139" s="121">
        <f>G139/F139*100</f>
        <v>99.30291849131233</v>
      </c>
    </row>
    <row r="140" spans="1:9" ht="12.75">
      <c r="A140" s="159">
        <v>675</v>
      </c>
      <c r="B140" s="281" t="s">
        <v>123</v>
      </c>
      <c r="C140" s="241"/>
      <c r="D140" s="242"/>
      <c r="E140" s="120">
        <v>550</v>
      </c>
      <c r="F140" s="135">
        <v>0</v>
      </c>
      <c r="G140" s="120">
        <v>0</v>
      </c>
      <c r="H140" s="121">
        <v>0</v>
      </c>
      <c r="I140" s="121">
        <v>0</v>
      </c>
    </row>
    <row r="141" spans="1:9" ht="10.5" customHeight="1">
      <c r="A141" s="159">
        <v>659</v>
      </c>
      <c r="B141" s="40" t="s">
        <v>89</v>
      </c>
      <c r="C141" s="40"/>
      <c r="D141" s="40"/>
      <c r="E141" s="120">
        <v>7872.27</v>
      </c>
      <c r="F141" s="135">
        <v>1000</v>
      </c>
      <c r="G141" s="120">
        <v>9819.54</v>
      </c>
      <c r="H141" s="121">
        <f t="shared" si="7"/>
        <v>124.7358131771395</v>
      </c>
      <c r="I141" s="121">
        <f>G141/F141*100</f>
        <v>981.9540000000002</v>
      </c>
    </row>
    <row r="142" spans="1:9" ht="12.75">
      <c r="A142" s="159">
        <v>651</v>
      </c>
      <c r="B142" s="281" t="s">
        <v>88</v>
      </c>
      <c r="C142" s="241"/>
      <c r="D142" s="242"/>
      <c r="E142" s="120">
        <v>0</v>
      </c>
      <c r="F142" s="135">
        <v>500</v>
      </c>
      <c r="G142" s="120">
        <v>400</v>
      </c>
      <c r="H142" s="121">
        <v>0</v>
      </c>
      <c r="I142" s="121">
        <v>0</v>
      </c>
    </row>
    <row r="143" spans="1:9" ht="12.75">
      <c r="A143" s="175">
        <v>677</v>
      </c>
      <c r="B143" s="217" t="s">
        <v>179</v>
      </c>
      <c r="C143" s="177"/>
      <c r="D143" s="178"/>
      <c r="E143" s="120">
        <v>2666.42</v>
      </c>
      <c r="F143" s="135">
        <v>0</v>
      </c>
      <c r="G143" s="120">
        <v>0</v>
      </c>
      <c r="H143" s="121">
        <f t="shared" si="7"/>
        <v>0</v>
      </c>
      <c r="I143" s="121">
        <v>0</v>
      </c>
    </row>
    <row r="144" spans="1:9" ht="12.75">
      <c r="A144" s="175">
        <v>679</v>
      </c>
      <c r="B144" s="176" t="s">
        <v>130</v>
      </c>
      <c r="C144" s="177"/>
      <c r="D144" s="178"/>
      <c r="E144" s="120">
        <v>338</v>
      </c>
      <c r="F144" s="135">
        <v>0</v>
      </c>
      <c r="G144" s="120">
        <v>4807.8</v>
      </c>
      <c r="H144" s="121">
        <f t="shared" si="7"/>
        <v>1422.4260355029587</v>
      </c>
      <c r="I144" s="121">
        <v>0</v>
      </c>
    </row>
    <row r="145" spans="1:9" ht="12.75">
      <c r="A145" s="291" t="s">
        <v>8</v>
      </c>
      <c r="B145" s="291"/>
      <c r="C145" s="291"/>
      <c r="D145" s="291"/>
      <c r="E145" s="145">
        <f>SUM(E138:E144)</f>
        <v>1614632.83</v>
      </c>
      <c r="F145" s="155">
        <f>SUM(F138:F144)</f>
        <v>3076669</v>
      </c>
      <c r="G145" s="146">
        <f>SUM(G138:G144)</f>
        <v>2266245.7199999997</v>
      </c>
      <c r="H145" s="147">
        <f t="shared" si="7"/>
        <v>140.35672246302582</v>
      </c>
      <c r="I145" s="147">
        <f>G145/F145*100</f>
        <v>73.65906829756467</v>
      </c>
    </row>
    <row r="146" spans="1:9" ht="12.75">
      <c r="A146" s="279" t="s">
        <v>10</v>
      </c>
      <c r="B146" s="280"/>
      <c r="C146" s="280"/>
      <c r="D146" s="280"/>
      <c r="E146" s="136"/>
      <c r="F146" s="167"/>
      <c r="G146" s="136"/>
      <c r="H146" s="137"/>
      <c r="I146" s="138"/>
    </row>
    <row r="147" spans="1:9" ht="12.75">
      <c r="A147" s="159">
        <v>511</v>
      </c>
      <c r="B147" s="247" t="s">
        <v>11</v>
      </c>
      <c r="C147" s="247"/>
      <c r="D147" s="247"/>
      <c r="E147" s="120">
        <v>21238.43</v>
      </c>
      <c r="F147" s="139">
        <v>62217</v>
      </c>
      <c r="G147" s="120">
        <v>46154.26</v>
      </c>
      <c r="H147" s="121">
        <f aca="true" t="shared" si="8" ref="H147:H160">G147/E147*100</f>
        <v>217.31483918538234</v>
      </c>
      <c r="I147" s="121">
        <f aca="true" t="shared" si="9" ref="I147:I167">G147/F147*100</f>
        <v>74.18271533503706</v>
      </c>
    </row>
    <row r="148" spans="1:9" ht="12.75">
      <c r="A148" s="159">
        <v>512</v>
      </c>
      <c r="B148" s="247" t="s">
        <v>90</v>
      </c>
      <c r="C148" s="247"/>
      <c r="D148" s="247"/>
      <c r="E148" s="120">
        <v>31890.28</v>
      </c>
      <c r="F148" s="139">
        <v>60279</v>
      </c>
      <c r="G148" s="120">
        <v>37863.09</v>
      </c>
      <c r="H148" s="121">
        <f t="shared" si="8"/>
        <v>118.72924916306786</v>
      </c>
      <c r="I148" s="121">
        <f t="shared" si="9"/>
        <v>62.81306922808938</v>
      </c>
    </row>
    <row r="149" spans="1:9" ht="12.75">
      <c r="A149" s="159">
        <v>513</v>
      </c>
      <c r="B149" s="247" t="s">
        <v>13</v>
      </c>
      <c r="C149" s="247"/>
      <c r="D149" s="247"/>
      <c r="E149" s="120">
        <v>871.29</v>
      </c>
      <c r="F149" s="139">
        <v>7048</v>
      </c>
      <c r="G149" s="120">
        <v>1928.74</v>
      </c>
      <c r="H149" s="121">
        <f t="shared" si="8"/>
        <v>221.36602049834156</v>
      </c>
      <c r="I149" s="121">
        <f t="shared" si="9"/>
        <v>27.36577752553916</v>
      </c>
    </row>
    <row r="150" spans="1:9" ht="12.75">
      <c r="A150" s="159">
        <v>514</v>
      </c>
      <c r="B150" s="247" t="s">
        <v>14</v>
      </c>
      <c r="C150" s="247"/>
      <c r="D150" s="247"/>
      <c r="E150" s="120">
        <v>4442.18</v>
      </c>
      <c r="F150" s="139">
        <v>8711</v>
      </c>
      <c r="G150" s="120">
        <v>11945.73</v>
      </c>
      <c r="H150" s="121">
        <f t="shared" si="8"/>
        <v>268.91593767024295</v>
      </c>
      <c r="I150" s="121">
        <f t="shared" si="9"/>
        <v>137.13385374813453</v>
      </c>
    </row>
    <row r="151" spans="1:9" ht="12.75">
      <c r="A151" s="159">
        <v>520</v>
      </c>
      <c r="B151" s="240" t="s">
        <v>31</v>
      </c>
      <c r="C151" s="241"/>
      <c r="D151" s="242"/>
      <c r="E151" s="120">
        <v>602888.5</v>
      </c>
      <c r="F151" s="139">
        <v>696048</v>
      </c>
      <c r="G151" s="120">
        <v>652799.06</v>
      </c>
      <c r="H151" s="121">
        <f t="shared" si="8"/>
        <v>108.27857224014059</v>
      </c>
      <c r="I151" s="121">
        <f t="shared" si="9"/>
        <v>93.78650035629728</v>
      </c>
    </row>
    <row r="152" spans="1:9" ht="12.75">
      <c r="A152" s="159">
        <v>521</v>
      </c>
      <c r="B152" s="240" t="s">
        <v>119</v>
      </c>
      <c r="C152" s="241"/>
      <c r="D152" s="242"/>
      <c r="E152" s="120">
        <v>13668.31</v>
      </c>
      <c r="F152" s="139">
        <v>9500</v>
      </c>
      <c r="G152" s="120">
        <v>27394.4</v>
      </c>
      <c r="H152" s="121">
        <f t="shared" si="8"/>
        <v>200.42272965714125</v>
      </c>
      <c r="I152" s="121">
        <f t="shared" si="9"/>
        <v>288.36210526315796</v>
      </c>
    </row>
    <row r="153" spans="1:9" ht="12.75">
      <c r="A153" s="159">
        <v>523</v>
      </c>
      <c r="B153" s="247" t="s">
        <v>108</v>
      </c>
      <c r="C153" s="247"/>
      <c r="D153" s="247"/>
      <c r="E153" s="120">
        <v>900</v>
      </c>
      <c r="F153" s="139">
        <v>400</v>
      </c>
      <c r="G153" s="120">
        <v>1824.51</v>
      </c>
      <c r="H153" s="121">
        <f t="shared" si="8"/>
        <v>202.72333333333333</v>
      </c>
      <c r="I153" s="121">
        <f t="shared" si="9"/>
        <v>456.1275</v>
      </c>
    </row>
    <row r="154" spans="1:9" ht="12.75">
      <c r="A154" s="160">
        <v>524</v>
      </c>
      <c r="B154" s="247" t="s">
        <v>91</v>
      </c>
      <c r="C154" s="247"/>
      <c r="D154" s="247"/>
      <c r="E154" s="120">
        <v>135302.29</v>
      </c>
      <c r="F154" s="139">
        <v>171283</v>
      </c>
      <c r="G154" s="120">
        <v>123364.4</v>
      </c>
      <c r="H154" s="121">
        <f t="shared" si="8"/>
        <v>91.17687512901665</v>
      </c>
      <c r="I154" s="121">
        <f t="shared" si="9"/>
        <v>72.02372681468681</v>
      </c>
    </row>
    <row r="155" spans="1:12" ht="12.75">
      <c r="A155" s="160">
        <v>529</v>
      </c>
      <c r="B155" s="161" t="s">
        <v>93</v>
      </c>
      <c r="C155" s="161"/>
      <c r="D155" s="161"/>
      <c r="E155" s="120">
        <v>1446.83</v>
      </c>
      <c r="F155" s="139">
        <v>1000</v>
      </c>
      <c r="G155" s="120">
        <v>0</v>
      </c>
      <c r="H155" s="121">
        <f t="shared" si="8"/>
        <v>0</v>
      </c>
      <c r="I155" s="121">
        <f t="shared" si="9"/>
        <v>0</v>
      </c>
      <c r="L155" s="156"/>
    </row>
    <row r="156" spans="1:9" ht="12.75">
      <c r="A156" s="159">
        <v>530</v>
      </c>
      <c r="B156" s="247" t="s">
        <v>109</v>
      </c>
      <c r="C156" s="247"/>
      <c r="D156" s="247"/>
      <c r="E156" s="120">
        <v>517508.52</v>
      </c>
      <c r="F156" s="139">
        <v>1252696</v>
      </c>
      <c r="G156" s="120">
        <v>815452.59</v>
      </c>
      <c r="H156" s="121">
        <f t="shared" si="8"/>
        <v>157.5727854683436</v>
      </c>
      <c r="I156" s="121">
        <f t="shared" si="9"/>
        <v>65.09580856009758</v>
      </c>
    </row>
    <row r="157" spans="1:9" ht="12.75">
      <c r="A157" s="159">
        <v>531</v>
      </c>
      <c r="B157" s="247" t="s">
        <v>110</v>
      </c>
      <c r="C157" s="247"/>
      <c r="D157" s="247"/>
      <c r="E157" s="120">
        <v>779.6</v>
      </c>
      <c r="F157" s="139">
        <v>1800</v>
      </c>
      <c r="G157" s="120">
        <v>0</v>
      </c>
      <c r="H157" s="121">
        <f t="shared" si="8"/>
        <v>0</v>
      </c>
      <c r="I157" s="121">
        <f t="shared" si="9"/>
        <v>0</v>
      </c>
    </row>
    <row r="158" spans="1:9" ht="12.75">
      <c r="A158" s="159">
        <v>532</v>
      </c>
      <c r="B158" s="247" t="s">
        <v>111</v>
      </c>
      <c r="C158" s="247"/>
      <c r="D158" s="247"/>
      <c r="E158" s="120">
        <v>28681.07</v>
      </c>
      <c r="F158" s="139">
        <v>52600</v>
      </c>
      <c r="G158" s="120">
        <v>8813.9</v>
      </c>
      <c r="H158" s="121">
        <f t="shared" si="8"/>
        <v>30.73072238936692</v>
      </c>
      <c r="I158" s="121">
        <f t="shared" si="9"/>
        <v>16.756463878326997</v>
      </c>
    </row>
    <row r="159" spans="1:9" ht="12.75">
      <c r="A159" s="159">
        <v>533</v>
      </c>
      <c r="B159" s="247" t="s">
        <v>112</v>
      </c>
      <c r="C159" s="247"/>
      <c r="D159" s="247"/>
      <c r="E159" s="120">
        <v>3483.87</v>
      </c>
      <c r="F159" s="139">
        <v>3500</v>
      </c>
      <c r="G159" s="120">
        <v>2876</v>
      </c>
      <c r="H159" s="121">
        <f t="shared" si="8"/>
        <v>82.55187478292818</v>
      </c>
      <c r="I159" s="121">
        <f t="shared" si="9"/>
        <v>82.17142857142858</v>
      </c>
    </row>
    <row r="160" spans="1:9" ht="12.75">
      <c r="A160" s="159">
        <v>539</v>
      </c>
      <c r="B160" s="181" t="s">
        <v>118</v>
      </c>
      <c r="C160" s="182"/>
      <c r="D160" s="29"/>
      <c r="E160" s="120">
        <v>426</v>
      </c>
      <c r="F160" s="139">
        <v>1100</v>
      </c>
      <c r="G160" s="120">
        <v>1176</v>
      </c>
      <c r="H160" s="121">
        <f t="shared" si="8"/>
        <v>276.056338028169</v>
      </c>
      <c r="I160" s="121">
        <f t="shared" si="9"/>
        <v>106.9090909090909</v>
      </c>
    </row>
    <row r="161" spans="1:9" ht="12.75">
      <c r="A161" s="159">
        <v>540</v>
      </c>
      <c r="B161" s="240" t="s">
        <v>114</v>
      </c>
      <c r="C161" s="241"/>
      <c r="D161" s="242"/>
      <c r="E161" s="157">
        <v>55147.8</v>
      </c>
      <c r="F161" s="139">
        <v>53832</v>
      </c>
      <c r="G161" s="157">
        <v>61154.53</v>
      </c>
      <c r="H161" s="121">
        <f aca="true" t="shared" si="10" ref="H161:H168">G161/E161*100</f>
        <v>110.89205734408263</v>
      </c>
      <c r="I161" s="121">
        <f t="shared" si="9"/>
        <v>113.60255981572298</v>
      </c>
    </row>
    <row r="162" spans="1:9" ht="12.75">
      <c r="A162" s="159">
        <v>550</v>
      </c>
      <c r="B162" s="247" t="s">
        <v>94</v>
      </c>
      <c r="C162" s="247"/>
      <c r="D162" s="247"/>
      <c r="E162" s="120">
        <v>7587.53</v>
      </c>
      <c r="F162" s="139">
        <v>11700</v>
      </c>
      <c r="G162" s="120">
        <v>9475.74</v>
      </c>
      <c r="H162" s="121">
        <f t="shared" si="10"/>
        <v>124.88570061666972</v>
      </c>
      <c r="I162" s="121">
        <f t="shared" si="9"/>
        <v>80.98923076923077</v>
      </c>
    </row>
    <row r="163" spans="1:9" ht="12.75">
      <c r="A163" s="159">
        <v>551</v>
      </c>
      <c r="B163" s="247" t="s">
        <v>26</v>
      </c>
      <c r="C163" s="247"/>
      <c r="D163" s="247"/>
      <c r="E163" s="120">
        <v>1444.93</v>
      </c>
      <c r="F163" s="139">
        <v>1100</v>
      </c>
      <c r="G163" s="120">
        <v>1558.89</v>
      </c>
      <c r="H163" s="121">
        <f t="shared" si="10"/>
        <v>107.88688725405385</v>
      </c>
      <c r="I163" s="121">
        <f t="shared" si="9"/>
        <v>141.71727272727276</v>
      </c>
    </row>
    <row r="164" spans="1:9" ht="12.75">
      <c r="A164" s="159">
        <v>552</v>
      </c>
      <c r="B164" s="247" t="s">
        <v>95</v>
      </c>
      <c r="C164" s="247"/>
      <c r="D164" s="247"/>
      <c r="E164" s="120">
        <v>2620</v>
      </c>
      <c r="F164" s="139">
        <v>2500</v>
      </c>
      <c r="G164" s="120">
        <v>2362</v>
      </c>
      <c r="H164" s="121">
        <f t="shared" si="10"/>
        <v>90.1526717557252</v>
      </c>
      <c r="I164" s="121">
        <f t="shared" si="9"/>
        <v>94.48</v>
      </c>
    </row>
    <row r="165" spans="1:9" ht="12.75">
      <c r="A165" s="159">
        <v>553</v>
      </c>
      <c r="B165" s="247" t="s">
        <v>96</v>
      </c>
      <c r="C165" s="247"/>
      <c r="D165" s="247"/>
      <c r="E165" s="120">
        <v>0.8</v>
      </c>
      <c r="F165" s="139">
        <v>200</v>
      </c>
      <c r="G165" s="120">
        <v>20</v>
      </c>
      <c r="H165" s="121">
        <f t="shared" si="10"/>
        <v>2500</v>
      </c>
      <c r="I165" s="121">
        <f t="shared" si="9"/>
        <v>10</v>
      </c>
    </row>
    <row r="166" spans="1:9" ht="12.75">
      <c r="A166" s="160">
        <v>554</v>
      </c>
      <c r="B166" s="247" t="s">
        <v>115</v>
      </c>
      <c r="C166" s="247"/>
      <c r="D166" s="247"/>
      <c r="E166" s="120">
        <v>6337.37</v>
      </c>
      <c r="F166" s="139">
        <v>6500</v>
      </c>
      <c r="G166" s="120">
        <v>6542.65</v>
      </c>
      <c r="H166" s="121">
        <f t="shared" si="10"/>
        <v>103.23919859500077</v>
      </c>
      <c r="I166" s="121">
        <f t="shared" si="9"/>
        <v>100.65615384615386</v>
      </c>
    </row>
    <row r="167" spans="1:9" ht="12.75">
      <c r="A167" s="159">
        <v>555</v>
      </c>
      <c r="B167" s="247" t="s">
        <v>97</v>
      </c>
      <c r="C167" s="247"/>
      <c r="D167" s="247"/>
      <c r="E167" s="120">
        <v>55661.26</v>
      </c>
      <c r="F167" s="139">
        <v>135187</v>
      </c>
      <c r="G167" s="120">
        <v>96115.02</v>
      </c>
      <c r="H167" s="121">
        <f t="shared" si="10"/>
        <v>172.67848410186906</v>
      </c>
      <c r="I167" s="121">
        <f t="shared" si="9"/>
        <v>71.09782745382323</v>
      </c>
    </row>
    <row r="168" spans="1:9" ht="12.75">
      <c r="A168" s="159">
        <v>559</v>
      </c>
      <c r="B168" s="40" t="s">
        <v>136</v>
      </c>
      <c r="C168" s="40"/>
      <c r="D168" s="40"/>
      <c r="E168" s="120">
        <v>1611.71</v>
      </c>
      <c r="F168" s="183">
        <v>2500</v>
      </c>
      <c r="G168" s="120">
        <v>3172.22</v>
      </c>
      <c r="H168" s="121">
        <f t="shared" si="10"/>
        <v>196.8232498402318</v>
      </c>
      <c r="I168" s="121">
        <f>G168/F168*100</f>
        <v>126.8888</v>
      </c>
    </row>
    <row r="169" spans="1:9" ht="12.75">
      <c r="A169" s="159">
        <v>561</v>
      </c>
      <c r="B169" s="247" t="s">
        <v>100</v>
      </c>
      <c r="C169" s="247"/>
      <c r="D169" s="247"/>
      <c r="E169" s="120">
        <v>3343.26</v>
      </c>
      <c r="F169" s="139">
        <v>4000</v>
      </c>
      <c r="G169" s="120">
        <v>2070.28</v>
      </c>
      <c r="H169" s="121">
        <v>0</v>
      </c>
      <c r="I169" s="121">
        <f>G169/F169*100</f>
        <v>51.757000000000005</v>
      </c>
    </row>
    <row r="170" spans="1:9" ht="12.75">
      <c r="A170" s="159">
        <v>575</v>
      </c>
      <c r="B170" s="181" t="s">
        <v>125</v>
      </c>
      <c r="C170" s="182"/>
      <c r="D170" s="29"/>
      <c r="E170" s="120">
        <v>0</v>
      </c>
      <c r="F170" s="139">
        <v>0</v>
      </c>
      <c r="G170" s="120">
        <v>0</v>
      </c>
      <c r="H170" s="121">
        <v>0</v>
      </c>
      <c r="I170" s="121">
        <v>0</v>
      </c>
    </row>
    <row r="171" spans="1:9" ht="12.75">
      <c r="A171" s="159">
        <v>591</v>
      </c>
      <c r="B171" s="219" t="s">
        <v>188</v>
      </c>
      <c r="C171" s="182"/>
      <c r="D171" s="29"/>
      <c r="E171" s="120">
        <v>0</v>
      </c>
      <c r="F171" s="139">
        <v>0</v>
      </c>
      <c r="G171" s="120">
        <v>213.46</v>
      </c>
      <c r="H171" s="121">
        <v>0</v>
      </c>
      <c r="I171" s="121">
        <v>0</v>
      </c>
    </row>
    <row r="172" spans="1:9" ht="12.75">
      <c r="A172" s="159">
        <v>578</v>
      </c>
      <c r="B172" s="181" t="s">
        <v>137</v>
      </c>
      <c r="C172" s="182"/>
      <c r="D172" s="29"/>
      <c r="E172" s="120">
        <v>0</v>
      </c>
      <c r="F172" s="139">
        <v>0</v>
      </c>
      <c r="G172" s="120">
        <v>0.56</v>
      </c>
      <c r="H172" s="121">
        <v>0</v>
      </c>
      <c r="I172" s="121">
        <v>0</v>
      </c>
    </row>
    <row r="173" spans="1:9" ht="12.75">
      <c r="A173" s="159">
        <v>579</v>
      </c>
      <c r="B173" s="181" t="s">
        <v>138</v>
      </c>
      <c r="C173" s="182"/>
      <c r="D173" s="29"/>
      <c r="E173" s="120">
        <v>20065.01</v>
      </c>
      <c r="F173" s="139">
        <v>0</v>
      </c>
      <c r="G173" s="120">
        <v>951.3</v>
      </c>
      <c r="H173" s="121">
        <f aca="true" t="shared" si="11" ref="H173:H178">G173/E173*100</f>
        <v>4.741089089913237</v>
      </c>
      <c r="I173" s="121">
        <v>0</v>
      </c>
    </row>
    <row r="174" spans="1:9" ht="12.75">
      <c r="A174" s="159">
        <v>580</v>
      </c>
      <c r="B174" s="281" t="s">
        <v>176</v>
      </c>
      <c r="C174" s="241"/>
      <c r="D174" s="242"/>
      <c r="E174" s="120">
        <v>13668.22</v>
      </c>
      <c r="F174" s="139">
        <v>0</v>
      </c>
      <c r="G174" s="120">
        <v>13668.22</v>
      </c>
      <c r="H174" s="121">
        <f t="shared" si="11"/>
        <v>100</v>
      </c>
      <c r="I174" s="121">
        <v>0</v>
      </c>
    </row>
    <row r="175" spans="1:9" ht="12.75">
      <c r="A175" s="295" t="s">
        <v>40</v>
      </c>
      <c r="B175" s="295"/>
      <c r="C175" s="295"/>
      <c r="D175" s="295"/>
      <c r="E175" s="145">
        <f>SUM(E147:E174)</f>
        <v>1531015.0600000005</v>
      </c>
      <c r="F175" s="146">
        <f>SUM(F147:F174)</f>
        <v>2545701</v>
      </c>
      <c r="G175" s="146">
        <f>SUM(G147:G174)</f>
        <v>1928897.55</v>
      </c>
      <c r="H175" s="147">
        <f t="shared" si="11"/>
        <v>125.9881499793999</v>
      </c>
      <c r="I175" s="147">
        <f>G175/F175*100</f>
        <v>75.7707818003764</v>
      </c>
    </row>
    <row r="176" spans="1:9" ht="12.75">
      <c r="A176" s="296" t="s">
        <v>41</v>
      </c>
      <c r="B176" s="296"/>
      <c r="C176" s="296"/>
      <c r="D176" s="296"/>
      <c r="E176" s="186">
        <f>E145-E175</f>
        <v>83617.76999999955</v>
      </c>
      <c r="F176" s="188">
        <f>F145-F175</f>
        <v>530968</v>
      </c>
      <c r="G176" s="186">
        <f>G145-G175</f>
        <v>337348.1699999997</v>
      </c>
      <c r="H176" s="189">
        <f t="shared" si="11"/>
        <v>403.44076384720796</v>
      </c>
      <c r="I176" s="189">
        <f>G176/F176*100</f>
        <v>63.53455763812502</v>
      </c>
    </row>
    <row r="177" spans="1:9" ht="12.75">
      <c r="A177" s="209"/>
      <c r="B177" s="210"/>
      <c r="C177" s="212" t="s">
        <v>42</v>
      </c>
      <c r="D177" s="211"/>
      <c r="E177" s="186">
        <v>268323</v>
      </c>
      <c r="F177" s="130">
        <v>0</v>
      </c>
      <c r="G177" s="186">
        <v>85441</v>
      </c>
      <c r="H177" s="189">
        <f t="shared" si="11"/>
        <v>31.842592696116245</v>
      </c>
      <c r="I177" s="189">
        <v>0</v>
      </c>
    </row>
    <row r="178" spans="1:9" ht="12.75">
      <c r="A178" s="209"/>
      <c r="B178" s="210"/>
      <c r="C178" s="210"/>
      <c r="D178" s="215" t="s">
        <v>157</v>
      </c>
      <c r="E178" s="186">
        <f>E176-E177</f>
        <v>-184705.23000000045</v>
      </c>
      <c r="F178" s="186">
        <v>0</v>
      </c>
      <c r="G178" s="186">
        <f>G176-G177</f>
        <v>251907.1699999997</v>
      </c>
      <c r="H178" s="189">
        <f t="shared" si="11"/>
        <v>-136.3833444239771</v>
      </c>
      <c r="I178" s="189">
        <v>0</v>
      </c>
    </row>
    <row r="180" spans="1:4" ht="12.75">
      <c r="A180" s="39"/>
      <c r="B180" s="39"/>
      <c r="C180" s="39"/>
      <c r="D180" s="18"/>
    </row>
    <row r="181" spans="1:4" ht="12.75">
      <c r="A181" s="39"/>
      <c r="B181" s="39"/>
      <c r="C181" s="39"/>
      <c r="D181" s="18"/>
    </row>
    <row r="182" spans="1:4" ht="12.75">
      <c r="A182" s="39"/>
      <c r="B182" s="39"/>
      <c r="C182" s="39"/>
      <c r="D182" s="18"/>
    </row>
    <row r="183" spans="1:4" ht="12.75">
      <c r="A183" s="39"/>
      <c r="B183" s="39"/>
      <c r="C183" s="39"/>
      <c r="D183" s="18"/>
    </row>
    <row r="184" spans="1:4" ht="12.75">
      <c r="A184" s="39"/>
      <c r="B184" s="39"/>
      <c r="C184" s="39"/>
      <c r="D184" s="18"/>
    </row>
    <row r="185" spans="1:4" ht="12.75">
      <c r="A185" s="39"/>
      <c r="B185" s="39"/>
      <c r="C185" s="39"/>
      <c r="D185" s="18"/>
    </row>
    <row r="186" spans="1:4" ht="12.75">
      <c r="A186" s="39"/>
      <c r="B186" s="39"/>
      <c r="C186" s="39"/>
      <c r="D186" s="18"/>
    </row>
    <row r="187" spans="1:4" ht="12.75">
      <c r="A187" s="39"/>
      <c r="B187" s="39"/>
      <c r="C187" s="39"/>
      <c r="D187" s="18"/>
    </row>
    <row r="188" spans="1:4" ht="12.75">
      <c r="A188" s="39"/>
      <c r="B188" s="39"/>
      <c r="C188" s="39"/>
      <c r="D188" s="18"/>
    </row>
    <row r="189" spans="1:4" ht="12.75">
      <c r="A189" s="39" t="s">
        <v>46</v>
      </c>
      <c r="B189" s="39"/>
      <c r="C189" s="39"/>
      <c r="D189" s="18"/>
    </row>
    <row r="190" spans="1:4" ht="12.75">
      <c r="A190" s="39" t="s">
        <v>67</v>
      </c>
      <c r="B190" s="39"/>
      <c r="C190" s="39"/>
      <c r="D190" s="18"/>
    </row>
    <row r="191" spans="1:9" ht="12.75">
      <c r="A191" s="248" t="s">
        <v>47</v>
      </c>
      <c r="B191" s="248"/>
      <c r="C191" s="248"/>
      <c r="D191" s="248"/>
      <c r="E191" s="248"/>
      <c r="F191" s="248"/>
      <c r="G191" s="248"/>
      <c r="H191" s="248"/>
      <c r="I191" s="248"/>
    </row>
    <row r="192" spans="1:9" ht="12.75">
      <c r="A192" s="277" t="s">
        <v>187</v>
      </c>
      <c r="B192" s="277"/>
      <c r="C192" s="277"/>
      <c r="D192" s="277"/>
      <c r="E192" s="277"/>
      <c r="F192" s="277"/>
      <c r="G192" s="277"/>
      <c r="H192" s="277"/>
      <c r="I192" s="277"/>
    </row>
    <row r="193" spans="8:9" ht="12.75">
      <c r="H193" s="283" t="s">
        <v>74</v>
      </c>
      <c r="I193" s="283"/>
    </row>
    <row r="195" spans="1:9" ht="12.75">
      <c r="A195" s="284" t="s">
        <v>0</v>
      </c>
      <c r="B195" s="285"/>
      <c r="C195" s="285"/>
      <c r="D195" s="286"/>
      <c r="E195" s="225" t="s">
        <v>49</v>
      </c>
      <c r="F195" s="225" t="s">
        <v>51</v>
      </c>
      <c r="G195" s="226" t="s">
        <v>49</v>
      </c>
      <c r="H195" s="290" t="s">
        <v>54</v>
      </c>
      <c r="I195" s="290"/>
    </row>
    <row r="196" spans="1:9" ht="12.75">
      <c r="A196" s="287"/>
      <c r="B196" s="288"/>
      <c r="C196" s="288"/>
      <c r="D196" s="289"/>
      <c r="E196" s="228" t="s">
        <v>181</v>
      </c>
      <c r="F196" s="228" t="s">
        <v>184</v>
      </c>
      <c r="G196" s="229" t="s">
        <v>184</v>
      </c>
      <c r="H196" s="227" t="s">
        <v>62</v>
      </c>
      <c r="I196" s="227" t="s">
        <v>63</v>
      </c>
    </row>
    <row r="197" spans="1:9" ht="12.75">
      <c r="A197" s="42">
        <v>1</v>
      </c>
      <c r="B197" s="194">
        <v>2</v>
      </c>
      <c r="C197" s="194"/>
      <c r="D197" s="190"/>
      <c r="E197" s="171">
        <v>3</v>
      </c>
      <c r="F197" s="171">
        <v>4</v>
      </c>
      <c r="G197" s="171">
        <v>5</v>
      </c>
      <c r="H197" s="172">
        <v>6</v>
      </c>
      <c r="I197" s="172">
        <v>7</v>
      </c>
    </row>
    <row r="198" spans="1:9" ht="12.75">
      <c r="A198" s="279" t="s">
        <v>5</v>
      </c>
      <c r="B198" s="280"/>
      <c r="C198" s="280"/>
      <c r="D198" s="280"/>
      <c r="E198" s="103"/>
      <c r="F198" s="103"/>
      <c r="G198" s="103"/>
      <c r="H198" s="108"/>
      <c r="I198" s="109"/>
    </row>
    <row r="199" spans="1:9" ht="12.75">
      <c r="A199" s="159">
        <v>611</v>
      </c>
      <c r="B199" s="247" t="s">
        <v>102</v>
      </c>
      <c r="C199" s="247"/>
      <c r="D199" s="247"/>
      <c r="E199" s="120">
        <v>1090601</v>
      </c>
      <c r="F199" s="135">
        <v>1194765</v>
      </c>
      <c r="G199" s="120">
        <v>1210239.32</v>
      </c>
      <c r="H199" s="121">
        <f>G199/E199*100</f>
        <v>110.96994409504487</v>
      </c>
      <c r="I199" s="121">
        <f>G199/F199*100</f>
        <v>101.29517687578729</v>
      </c>
    </row>
    <row r="200" spans="1:9" ht="12.75">
      <c r="A200" s="159">
        <v>650</v>
      </c>
      <c r="B200" s="40" t="s">
        <v>87</v>
      </c>
      <c r="C200" s="40"/>
      <c r="D200" s="40"/>
      <c r="E200" s="120">
        <v>172018.32</v>
      </c>
      <c r="F200" s="135">
        <v>157709</v>
      </c>
      <c r="G200" s="120">
        <v>157010.14</v>
      </c>
      <c r="H200" s="121">
        <f>G200/E200*100</f>
        <v>91.27524324153381</v>
      </c>
      <c r="I200" s="121">
        <f>G200/F200*100</f>
        <v>99.55686739501233</v>
      </c>
    </row>
    <row r="201" spans="1:9" ht="12.75">
      <c r="A201" s="159">
        <v>652</v>
      </c>
      <c r="B201" s="240" t="s">
        <v>117</v>
      </c>
      <c r="C201" s="241"/>
      <c r="D201" s="242"/>
      <c r="E201" s="120">
        <v>0</v>
      </c>
      <c r="F201" s="135">
        <v>0</v>
      </c>
      <c r="G201" s="120">
        <v>0</v>
      </c>
      <c r="H201" s="121">
        <v>0</v>
      </c>
      <c r="I201" s="121">
        <v>0</v>
      </c>
    </row>
    <row r="202" spans="1:9" ht="12.75">
      <c r="A202" s="159">
        <v>659</v>
      </c>
      <c r="B202" s="40" t="s">
        <v>89</v>
      </c>
      <c r="C202" s="40"/>
      <c r="D202" s="40"/>
      <c r="E202" s="120">
        <v>333</v>
      </c>
      <c r="F202" s="135">
        <v>1000</v>
      </c>
      <c r="G202" s="120">
        <v>1206.52</v>
      </c>
      <c r="H202" s="121">
        <f>G202/E202*100</f>
        <v>362.31831831831835</v>
      </c>
      <c r="I202" s="121">
        <f>G202/F202*100</f>
        <v>120.652</v>
      </c>
    </row>
    <row r="203" spans="1:9" ht="12.75">
      <c r="A203" s="175">
        <v>691</v>
      </c>
      <c r="B203" s="235" t="s">
        <v>189</v>
      </c>
      <c r="C203" s="196"/>
      <c r="D203" s="196"/>
      <c r="E203" s="179">
        <v>0</v>
      </c>
      <c r="F203" s="197">
        <v>0</v>
      </c>
      <c r="G203" s="179">
        <v>63</v>
      </c>
      <c r="H203" s="121">
        <v>0</v>
      </c>
      <c r="I203" s="198">
        <v>0</v>
      </c>
    </row>
    <row r="204" spans="1:9" ht="12.75">
      <c r="A204" s="175">
        <v>670</v>
      </c>
      <c r="B204" s="196" t="s">
        <v>141</v>
      </c>
      <c r="C204" s="196"/>
      <c r="D204" s="196"/>
      <c r="E204" s="179">
        <v>0</v>
      </c>
      <c r="F204" s="197">
        <v>0</v>
      </c>
      <c r="G204" s="179"/>
      <c r="H204" s="121">
        <v>0</v>
      </c>
      <c r="I204" s="198">
        <v>0</v>
      </c>
    </row>
    <row r="205" spans="1:9" ht="12.75" customHeight="1">
      <c r="A205" s="175">
        <v>679</v>
      </c>
      <c r="B205" s="196" t="s">
        <v>130</v>
      </c>
      <c r="C205" s="196"/>
      <c r="D205" s="196"/>
      <c r="E205" s="179">
        <v>471</v>
      </c>
      <c r="F205" s="197">
        <v>0</v>
      </c>
      <c r="G205" s="179">
        <v>2514</v>
      </c>
      <c r="H205" s="198">
        <f>G205/E205*100</f>
        <v>533.7579617834396</v>
      </c>
      <c r="I205" s="198">
        <v>0</v>
      </c>
    </row>
    <row r="206" spans="1:9" ht="12.75" customHeight="1">
      <c r="A206" s="291" t="s">
        <v>8</v>
      </c>
      <c r="B206" s="291"/>
      <c r="C206" s="291"/>
      <c r="D206" s="291"/>
      <c r="E206" s="163">
        <f>SUM(E199:E205)</f>
        <v>1263423.32</v>
      </c>
      <c r="F206" s="164">
        <f>SUM(F199:F205)</f>
        <v>1353474</v>
      </c>
      <c r="G206" s="149">
        <f>SUM(G199:G205)</f>
        <v>1371032.98</v>
      </c>
      <c r="H206" s="165">
        <f>G206/E206*100</f>
        <v>108.5173083555241</v>
      </c>
      <c r="I206" s="165">
        <f>G206/F206*100</f>
        <v>101.2973267310639</v>
      </c>
    </row>
    <row r="207" spans="1:9" ht="12.75">
      <c r="A207" s="279" t="s">
        <v>10</v>
      </c>
      <c r="B207" s="280"/>
      <c r="C207" s="280"/>
      <c r="D207" s="280"/>
      <c r="E207" s="136"/>
      <c r="F207" s="167"/>
      <c r="G207" s="136"/>
      <c r="H207" s="137"/>
      <c r="I207" s="138"/>
    </row>
    <row r="208" spans="1:9" ht="12.75">
      <c r="A208" s="168">
        <v>511</v>
      </c>
      <c r="B208" s="278" t="s">
        <v>11</v>
      </c>
      <c r="C208" s="278"/>
      <c r="D208" s="278"/>
      <c r="E208" s="122">
        <v>12448.67</v>
      </c>
      <c r="F208" s="166">
        <v>22187</v>
      </c>
      <c r="G208" s="122">
        <v>17248.61</v>
      </c>
      <c r="H208" s="123">
        <f aca="true" t="shared" si="12" ref="H208:H213">G208/E208*100</f>
        <v>138.55785397154875</v>
      </c>
      <c r="I208" s="123">
        <f aca="true" t="shared" si="13" ref="I208:I230">G208/F208*100</f>
        <v>77.74196601613558</v>
      </c>
    </row>
    <row r="209" spans="1:9" ht="12.75">
      <c r="A209" s="159">
        <v>512</v>
      </c>
      <c r="B209" s="247" t="s">
        <v>90</v>
      </c>
      <c r="C209" s="247"/>
      <c r="D209" s="247"/>
      <c r="E209" s="120">
        <v>67660.15</v>
      </c>
      <c r="F209" s="166">
        <v>68523</v>
      </c>
      <c r="G209" s="120">
        <v>64908.39</v>
      </c>
      <c r="H209" s="121">
        <f t="shared" si="12"/>
        <v>95.93296792868476</v>
      </c>
      <c r="I209" s="121">
        <f t="shared" si="13"/>
        <v>94.7249682588328</v>
      </c>
    </row>
    <row r="210" spans="1:9" ht="12.75">
      <c r="A210" s="159">
        <v>513</v>
      </c>
      <c r="B210" s="247" t="s">
        <v>13</v>
      </c>
      <c r="C210" s="247"/>
      <c r="D210" s="247"/>
      <c r="E210" s="120">
        <v>14840.97</v>
      </c>
      <c r="F210" s="166">
        <v>64123</v>
      </c>
      <c r="G210" s="120">
        <v>23361.21</v>
      </c>
      <c r="H210" s="121">
        <f t="shared" si="12"/>
        <v>157.41026361484458</v>
      </c>
      <c r="I210" s="121">
        <f t="shared" si="13"/>
        <v>36.43187311884971</v>
      </c>
    </row>
    <row r="211" spans="1:9" ht="10.5" customHeight="1">
      <c r="A211" s="159">
        <v>514</v>
      </c>
      <c r="B211" s="247" t="s">
        <v>14</v>
      </c>
      <c r="C211" s="247"/>
      <c r="D211" s="247"/>
      <c r="E211" s="120">
        <v>11292.7</v>
      </c>
      <c r="F211" s="166">
        <v>11990</v>
      </c>
      <c r="G211" s="120">
        <v>18633.03</v>
      </c>
      <c r="H211" s="121">
        <f t="shared" si="12"/>
        <v>165.0006641458641</v>
      </c>
      <c r="I211" s="121">
        <f t="shared" si="13"/>
        <v>155.4047539616347</v>
      </c>
    </row>
    <row r="212" spans="1:9" ht="12.75">
      <c r="A212" s="159">
        <v>520</v>
      </c>
      <c r="B212" s="240" t="s">
        <v>31</v>
      </c>
      <c r="C212" s="241"/>
      <c r="D212" s="242"/>
      <c r="E212" s="120">
        <v>698756.21</v>
      </c>
      <c r="F212" s="166">
        <v>678647</v>
      </c>
      <c r="G212" s="120">
        <v>782825</v>
      </c>
      <c r="H212" s="121">
        <f t="shared" si="12"/>
        <v>112.0312047029965</v>
      </c>
      <c r="I212" s="121">
        <f t="shared" si="13"/>
        <v>115.3508377698568</v>
      </c>
    </row>
    <row r="213" spans="1:9" ht="12.75">
      <c r="A213" s="159">
        <v>521</v>
      </c>
      <c r="B213" s="240" t="s">
        <v>119</v>
      </c>
      <c r="C213" s="241"/>
      <c r="D213" s="242"/>
      <c r="E213" s="120">
        <v>43254.59</v>
      </c>
      <c r="F213" s="166">
        <v>25000</v>
      </c>
      <c r="G213" s="120">
        <v>40295.08</v>
      </c>
      <c r="H213" s="121">
        <f t="shared" si="12"/>
        <v>93.15792844181394</v>
      </c>
      <c r="I213" s="121">
        <f t="shared" si="13"/>
        <v>161.18032</v>
      </c>
    </row>
    <row r="214" spans="1:12" ht="12.75">
      <c r="A214" s="159">
        <v>523</v>
      </c>
      <c r="B214" s="247" t="s">
        <v>108</v>
      </c>
      <c r="C214" s="247"/>
      <c r="D214" s="247"/>
      <c r="E214" s="120">
        <v>0</v>
      </c>
      <c r="F214" s="166">
        <v>400</v>
      </c>
      <c r="G214" s="120">
        <v>0</v>
      </c>
      <c r="H214" s="121">
        <v>0</v>
      </c>
      <c r="I214" s="121">
        <f t="shared" si="13"/>
        <v>0</v>
      </c>
      <c r="L214" s="156"/>
    </row>
    <row r="215" spans="1:9" ht="12.75">
      <c r="A215" s="160">
        <v>524</v>
      </c>
      <c r="B215" s="247" t="s">
        <v>91</v>
      </c>
      <c r="C215" s="247"/>
      <c r="D215" s="247"/>
      <c r="E215" s="120">
        <v>107473.46</v>
      </c>
      <c r="F215" s="166">
        <v>142263</v>
      </c>
      <c r="G215" s="120">
        <v>108748.4</v>
      </c>
      <c r="H215" s="121">
        <f aca="true" t="shared" si="14" ref="H215:H229">G215/E215*100</f>
        <v>101.18628357177668</v>
      </c>
      <c r="I215" s="121">
        <f t="shared" si="13"/>
        <v>76.44180145223987</v>
      </c>
    </row>
    <row r="216" spans="1:9" ht="12.75">
      <c r="A216" s="160">
        <v>529</v>
      </c>
      <c r="B216" s="161" t="s">
        <v>93</v>
      </c>
      <c r="C216" s="161"/>
      <c r="D216" s="161"/>
      <c r="E216" s="120">
        <v>711.57</v>
      </c>
      <c r="F216" s="139">
        <v>800</v>
      </c>
      <c r="G216" s="120">
        <v>1660.33</v>
      </c>
      <c r="H216" s="121">
        <f t="shared" si="14"/>
        <v>233.33333333333331</v>
      </c>
      <c r="I216" s="121">
        <f t="shared" si="13"/>
        <v>207.54125000000002</v>
      </c>
    </row>
    <row r="217" spans="1:9" ht="12.75">
      <c r="A217" s="159">
        <v>530</v>
      </c>
      <c r="B217" s="247" t="s">
        <v>109</v>
      </c>
      <c r="C217" s="247"/>
      <c r="D217" s="247"/>
      <c r="E217" s="157">
        <v>30299.83</v>
      </c>
      <c r="F217" s="139">
        <v>154882</v>
      </c>
      <c r="G217" s="157">
        <v>66449.56</v>
      </c>
      <c r="H217" s="121">
        <f t="shared" si="14"/>
        <v>219.30670898153554</v>
      </c>
      <c r="I217" s="121">
        <f t="shared" si="13"/>
        <v>42.90334577291099</v>
      </c>
    </row>
    <row r="218" spans="1:9" ht="12.75">
      <c r="A218" s="159">
        <v>531</v>
      </c>
      <c r="B218" s="247" t="s">
        <v>110</v>
      </c>
      <c r="C218" s="247"/>
      <c r="D218" s="247"/>
      <c r="E218" s="120">
        <v>8707.95</v>
      </c>
      <c r="F218" s="139">
        <v>3500</v>
      </c>
      <c r="G218" s="120">
        <v>0</v>
      </c>
      <c r="H218" s="121">
        <f t="shared" si="14"/>
        <v>0</v>
      </c>
      <c r="I218" s="121">
        <f t="shared" si="13"/>
        <v>0</v>
      </c>
    </row>
    <row r="219" spans="1:9" ht="12.75">
      <c r="A219" s="159">
        <v>532</v>
      </c>
      <c r="B219" s="247" t="s">
        <v>111</v>
      </c>
      <c r="C219" s="247"/>
      <c r="D219" s="247"/>
      <c r="E219" s="120">
        <v>25752.47</v>
      </c>
      <c r="F219" s="139">
        <v>41000</v>
      </c>
      <c r="G219" s="120">
        <v>18297.22</v>
      </c>
      <c r="H219" s="121">
        <f t="shared" si="14"/>
        <v>71.05034973344304</v>
      </c>
      <c r="I219" s="121">
        <f t="shared" si="13"/>
        <v>44.62736585365854</v>
      </c>
    </row>
    <row r="220" spans="1:9" ht="12.75">
      <c r="A220" s="159">
        <v>533</v>
      </c>
      <c r="B220" s="219" t="s">
        <v>112</v>
      </c>
      <c r="C220" s="182"/>
      <c r="D220" s="29"/>
      <c r="E220" s="120">
        <v>0</v>
      </c>
      <c r="F220" s="139">
        <v>0</v>
      </c>
      <c r="G220" s="120">
        <v>0</v>
      </c>
      <c r="H220" s="121">
        <v>0</v>
      </c>
      <c r="I220" s="121">
        <v>0</v>
      </c>
    </row>
    <row r="221" spans="1:9" ht="12.75">
      <c r="A221" s="159">
        <v>539</v>
      </c>
      <c r="B221" s="181" t="s">
        <v>118</v>
      </c>
      <c r="C221" s="182"/>
      <c r="D221" s="29"/>
      <c r="E221" s="120">
        <v>604</v>
      </c>
      <c r="F221" s="139">
        <v>1000</v>
      </c>
      <c r="G221" s="120">
        <v>1355</v>
      </c>
      <c r="H221" s="121">
        <f t="shared" si="14"/>
        <v>224.33774834437088</v>
      </c>
      <c r="I221" s="121">
        <f t="shared" si="13"/>
        <v>135.5</v>
      </c>
    </row>
    <row r="222" spans="1:9" ht="12.75">
      <c r="A222" s="159">
        <v>540</v>
      </c>
      <c r="B222" s="240" t="s">
        <v>114</v>
      </c>
      <c r="C222" s="241"/>
      <c r="D222" s="242"/>
      <c r="E222" s="157">
        <v>23045.24</v>
      </c>
      <c r="F222" s="139">
        <v>21484</v>
      </c>
      <c r="G222" s="157">
        <v>26309.77</v>
      </c>
      <c r="H222" s="121">
        <f t="shared" si="14"/>
        <v>114.1657452905676</v>
      </c>
      <c r="I222" s="121">
        <f t="shared" si="13"/>
        <v>122.46215788493764</v>
      </c>
    </row>
    <row r="223" spans="1:9" ht="12.75">
      <c r="A223" s="159">
        <v>550</v>
      </c>
      <c r="B223" s="247" t="s">
        <v>94</v>
      </c>
      <c r="C223" s="247"/>
      <c r="D223" s="247"/>
      <c r="E223" s="120">
        <v>4714.99</v>
      </c>
      <c r="F223" s="139">
        <v>11200</v>
      </c>
      <c r="G223" s="120">
        <v>7362.04</v>
      </c>
      <c r="H223" s="121">
        <f t="shared" si="14"/>
        <v>156.14115830574403</v>
      </c>
      <c r="I223" s="121">
        <f t="shared" si="13"/>
        <v>65.7325</v>
      </c>
    </row>
    <row r="224" spans="1:9" ht="12.75">
      <c r="A224" s="159">
        <v>551</v>
      </c>
      <c r="B224" s="247" t="s">
        <v>26</v>
      </c>
      <c r="C224" s="247"/>
      <c r="D224" s="247"/>
      <c r="E224" s="120">
        <v>345.93</v>
      </c>
      <c r="F224" s="139">
        <v>1100</v>
      </c>
      <c r="G224" s="120">
        <v>566.11</v>
      </c>
      <c r="H224" s="121">
        <f t="shared" si="14"/>
        <v>163.6487150579597</v>
      </c>
      <c r="I224" s="121">
        <f t="shared" si="13"/>
        <v>51.46454545454545</v>
      </c>
    </row>
    <row r="225" spans="1:9" ht="12.75">
      <c r="A225" s="159">
        <v>552</v>
      </c>
      <c r="B225" s="247" t="s">
        <v>95</v>
      </c>
      <c r="C225" s="247"/>
      <c r="D225" s="247"/>
      <c r="E225" s="120">
        <v>3163</v>
      </c>
      <c r="F225" s="139">
        <v>2800</v>
      </c>
      <c r="G225" s="120">
        <v>2450</v>
      </c>
      <c r="H225" s="121">
        <f t="shared" si="14"/>
        <v>77.4581093898198</v>
      </c>
      <c r="I225" s="121">
        <f t="shared" si="13"/>
        <v>87.5</v>
      </c>
    </row>
    <row r="226" spans="1:9" ht="12.75">
      <c r="A226" s="159">
        <v>553</v>
      </c>
      <c r="B226" s="247" t="s">
        <v>96</v>
      </c>
      <c r="C226" s="247"/>
      <c r="D226" s="247"/>
      <c r="E226" s="120">
        <v>0</v>
      </c>
      <c r="F226" s="139">
        <v>200</v>
      </c>
      <c r="G226" s="120">
        <v>0</v>
      </c>
      <c r="H226" s="121">
        <v>0</v>
      </c>
      <c r="I226" s="121">
        <f t="shared" si="13"/>
        <v>0</v>
      </c>
    </row>
    <row r="227" spans="1:9" ht="12.75">
      <c r="A227" s="160">
        <v>554</v>
      </c>
      <c r="B227" s="247" t="s">
        <v>115</v>
      </c>
      <c r="C227" s="247"/>
      <c r="D227" s="247"/>
      <c r="E227" s="120">
        <v>4065.86</v>
      </c>
      <c r="F227" s="139">
        <v>4500</v>
      </c>
      <c r="G227" s="120">
        <v>3337.12</v>
      </c>
      <c r="H227" s="121">
        <f t="shared" si="14"/>
        <v>82.07660863876276</v>
      </c>
      <c r="I227" s="121">
        <f t="shared" si="13"/>
        <v>74.15822222222221</v>
      </c>
    </row>
    <row r="228" spans="1:9" ht="12.75">
      <c r="A228" s="159">
        <v>555</v>
      </c>
      <c r="B228" s="247" t="s">
        <v>97</v>
      </c>
      <c r="C228" s="247"/>
      <c r="D228" s="247"/>
      <c r="E228" s="120">
        <v>68063.67</v>
      </c>
      <c r="F228" s="183">
        <v>66909</v>
      </c>
      <c r="G228" s="120">
        <v>67320.69</v>
      </c>
      <c r="H228" s="121">
        <f t="shared" si="14"/>
        <v>98.90840443954903</v>
      </c>
      <c r="I228" s="121">
        <f t="shared" si="13"/>
        <v>100.61529839035109</v>
      </c>
    </row>
    <row r="229" spans="1:9" ht="12.75">
      <c r="A229" s="159">
        <v>559</v>
      </c>
      <c r="B229" s="247" t="s">
        <v>99</v>
      </c>
      <c r="C229" s="247"/>
      <c r="D229" s="247"/>
      <c r="E229" s="120">
        <v>2367.17</v>
      </c>
      <c r="F229" s="139">
        <v>3500</v>
      </c>
      <c r="G229" s="120">
        <v>1727.18</v>
      </c>
      <c r="H229" s="121">
        <f t="shared" si="14"/>
        <v>72.96391894118294</v>
      </c>
      <c r="I229" s="121">
        <f t="shared" si="13"/>
        <v>49.348000000000006</v>
      </c>
    </row>
    <row r="230" spans="1:9" ht="12.75">
      <c r="A230" s="159">
        <v>561</v>
      </c>
      <c r="B230" s="247" t="s">
        <v>100</v>
      </c>
      <c r="C230" s="247"/>
      <c r="D230" s="247"/>
      <c r="E230" s="120">
        <v>682.3</v>
      </c>
      <c r="F230" s="139">
        <v>2000</v>
      </c>
      <c r="G230" s="120">
        <v>422.49</v>
      </c>
      <c r="H230" s="121">
        <v>0</v>
      </c>
      <c r="I230" s="121">
        <f t="shared" si="13"/>
        <v>21.1245</v>
      </c>
    </row>
    <row r="231" spans="1:9" ht="12.75">
      <c r="A231" s="159">
        <v>575</v>
      </c>
      <c r="B231" s="181" t="s">
        <v>125</v>
      </c>
      <c r="C231" s="182"/>
      <c r="D231" s="29"/>
      <c r="E231" s="120">
        <v>407.54</v>
      </c>
      <c r="F231" s="139">
        <v>0</v>
      </c>
      <c r="G231" s="120">
        <v>407.16</v>
      </c>
      <c r="H231" s="121">
        <f>G231/E231*100</f>
        <v>99.90675761888403</v>
      </c>
      <c r="I231" s="121">
        <v>0</v>
      </c>
    </row>
    <row r="232" spans="1:9" ht="12.75">
      <c r="A232" s="159">
        <v>576</v>
      </c>
      <c r="B232" s="181" t="s">
        <v>126</v>
      </c>
      <c r="C232" s="182"/>
      <c r="D232" s="29"/>
      <c r="E232" s="120">
        <v>0</v>
      </c>
      <c r="F232" s="139">
        <v>0</v>
      </c>
      <c r="G232" s="120">
        <v>0</v>
      </c>
      <c r="H232" s="121">
        <v>0</v>
      </c>
      <c r="I232" s="121">
        <v>0</v>
      </c>
    </row>
    <row r="233" spans="1:9" ht="12.75">
      <c r="A233" s="159">
        <v>578</v>
      </c>
      <c r="B233" s="181" t="s">
        <v>140</v>
      </c>
      <c r="C233" s="182"/>
      <c r="D233" s="29"/>
      <c r="E233" s="120">
        <v>0.3</v>
      </c>
      <c r="F233" s="139">
        <v>0</v>
      </c>
      <c r="G233" s="120">
        <v>0</v>
      </c>
      <c r="H233" s="121">
        <f>G233/E233*100</f>
        <v>0</v>
      </c>
      <c r="I233" s="121">
        <v>0</v>
      </c>
    </row>
    <row r="234" spans="1:9" ht="12.75">
      <c r="A234" s="159">
        <v>579</v>
      </c>
      <c r="B234" s="240" t="s">
        <v>106</v>
      </c>
      <c r="C234" s="241"/>
      <c r="D234" s="242"/>
      <c r="E234" s="120">
        <v>18713.66</v>
      </c>
      <c r="F234" s="139">
        <v>0</v>
      </c>
      <c r="G234" s="120">
        <v>12557.97</v>
      </c>
      <c r="H234" s="121">
        <f>G234/E234*100</f>
        <v>67.10590018200608</v>
      </c>
      <c r="I234" s="121">
        <v>0</v>
      </c>
    </row>
    <row r="235" spans="1:9" ht="12.75">
      <c r="A235" s="159">
        <v>580</v>
      </c>
      <c r="B235" s="281" t="s">
        <v>175</v>
      </c>
      <c r="C235" s="241"/>
      <c r="D235" s="242"/>
      <c r="E235" s="130">
        <v>6684.35</v>
      </c>
      <c r="F235" s="120">
        <v>0</v>
      </c>
      <c r="G235" s="130">
        <v>6684.35</v>
      </c>
      <c r="H235" s="121">
        <v>100</v>
      </c>
      <c r="I235" s="123">
        <v>0</v>
      </c>
    </row>
    <row r="236" spans="1:9" ht="12.75">
      <c r="A236" s="159">
        <v>596</v>
      </c>
      <c r="B236" s="181" t="s">
        <v>142</v>
      </c>
      <c r="C236" s="182"/>
      <c r="D236" s="29"/>
      <c r="E236" s="130">
        <v>0</v>
      </c>
      <c r="F236" s="120">
        <v>0</v>
      </c>
      <c r="G236" s="130">
        <v>0</v>
      </c>
      <c r="H236" s="121">
        <v>0</v>
      </c>
      <c r="I236" s="123">
        <v>0</v>
      </c>
    </row>
    <row r="237" spans="1:9" ht="12.75">
      <c r="A237" s="160">
        <v>120</v>
      </c>
      <c r="B237" s="292" t="s">
        <v>107</v>
      </c>
      <c r="C237" s="293"/>
      <c r="D237" s="294"/>
      <c r="E237" s="120">
        <v>-19671.43</v>
      </c>
      <c r="F237" s="139">
        <v>0</v>
      </c>
      <c r="G237" s="120">
        <v>-33173.72</v>
      </c>
      <c r="H237" s="121">
        <f>G237/E237*100</f>
        <v>168.6390872448012</v>
      </c>
      <c r="I237" s="121">
        <v>0</v>
      </c>
    </row>
    <row r="238" spans="1:9" ht="12.75">
      <c r="A238" s="295" t="s">
        <v>40</v>
      </c>
      <c r="B238" s="295"/>
      <c r="C238" s="295"/>
      <c r="D238" s="295"/>
      <c r="E238" s="145">
        <f>SUM(E208:E237)</f>
        <v>1134385.15</v>
      </c>
      <c r="F238" s="146">
        <f>SUM(F208:F237)</f>
        <v>1328008</v>
      </c>
      <c r="G238" s="146">
        <f>SUM(G208:G237)</f>
        <v>1239752.9900000002</v>
      </c>
      <c r="H238" s="147">
        <f>G238/E238*100</f>
        <v>109.28854190307413</v>
      </c>
      <c r="I238" s="147">
        <f>G238/F238*100</f>
        <v>93.35433144981056</v>
      </c>
    </row>
    <row r="239" spans="1:9" ht="12.75">
      <c r="A239" s="296" t="s">
        <v>41</v>
      </c>
      <c r="B239" s="296"/>
      <c r="C239" s="296"/>
      <c r="D239" s="296"/>
      <c r="E239" s="186">
        <f>E206-E238</f>
        <v>129038.17000000016</v>
      </c>
      <c r="F239" s="188">
        <f>F206-F238</f>
        <v>25466</v>
      </c>
      <c r="G239" s="186">
        <f>G206-G238</f>
        <v>131279.98999999976</v>
      </c>
      <c r="H239" s="218">
        <f>G239/E239*100</f>
        <v>101.73733089984118</v>
      </c>
      <c r="I239" s="218">
        <f>G239/F239*100</f>
        <v>515.5108379800508</v>
      </c>
    </row>
    <row r="240" spans="1:9" ht="12.75">
      <c r="A240" s="209"/>
      <c r="B240" s="210"/>
      <c r="C240" s="212" t="s">
        <v>42</v>
      </c>
      <c r="D240" s="211"/>
      <c r="E240" s="186">
        <v>224141</v>
      </c>
      <c r="F240" s="130"/>
      <c r="G240" s="186">
        <v>66171</v>
      </c>
      <c r="H240" s="218">
        <f>G240/E240*100</f>
        <v>29.52204192896436</v>
      </c>
      <c r="I240" s="218">
        <v>0</v>
      </c>
    </row>
    <row r="241" spans="1:9" ht="12.75">
      <c r="A241" s="209"/>
      <c r="B241" s="210"/>
      <c r="C241" s="210"/>
      <c r="D241" s="215" t="s">
        <v>157</v>
      </c>
      <c r="E241" s="186">
        <f>E239-E240</f>
        <v>-95102.82999999984</v>
      </c>
      <c r="F241" s="186"/>
      <c r="G241" s="186">
        <f>G239-G240</f>
        <v>65108.98999999976</v>
      </c>
      <c r="H241" s="218">
        <f>G241/E241*100</f>
        <v>-68.46167458949421</v>
      </c>
      <c r="I241" s="218">
        <v>0</v>
      </c>
    </row>
    <row r="250" spans="1:4" ht="12.75">
      <c r="A250" s="39" t="s">
        <v>46</v>
      </c>
      <c r="B250" s="39"/>
      <c r="C250" s="39"/>
      <c r="D250" s="18"/>
    </row>
    <row r="251" spans="1:3" ht="12.75">
      <c r="A251" s="258" t="s">
        <v>68</v>
      </c>
      <c r="B251" s="258"/>
      <c r="C251" s="258"/>
    </row>
    <row r="252" spans="1:3" ht="12.75">
      <c r="A252" s="39"/>
      <c r="B252" s="39"/>
      <c r="C252" s="39"/>
    </row>
    <row r="253" spans="1:3" ht="12.75">
      <c r="A253" s="39"/>
      <c r="B253" s="39"/>
      <c r="C253" s="39"/>
    </row>
    <row r="254" spans="1:9" ht="12.75">
      <c r="A254" s="248" t="s">
        <v>47</v>
      </c>
      <c r="B254" s="248"/>
      <c r="C254" s="248"/>
      <c r="D254" s="248"/>
      <c r="E254" s="248"/>
      <c r="F254" s="248"/>
      <c r="G254" s="248"/>
      <c r="H254" s="248"/>
      <c r="I254" s="248"/>
    </row>
    <row r="255" spans="1:9" ht="12.75">
      <c r="A255" s="277" t="s">
        <v>187</v>
      </c>
      <c r="B255" s="277"/>
      <c r="C255" s="277"/>
      <c r="D255" s="277"/>
      <c r="E255" s="277"/>
      <c r="F255" s="277"/>
      <c r="G255" s="277"/>
      <c r="H255" s="277"/>
      <c r="I255" s="277"/>
    </row>
    <row r="256" spans="8:10" ht="12.75">
      <c r="H256" s="283" t="s">
        <v>75</v>
      </c>
      <c r="I256" s="283"/>
      <c r="J256" s="156"/>
    </row>
    <row r="258" spans="1:9" ht="12.75">
      <c r="A258" s="284" t="s">
        <v>0</v>
      </c>
      <c r="B258" s="285"/>
      <c r="C258" s="285"/>
      <c r="D258" s="286"/>
      <c r="E258" s="225" t="s">
        <v>49</v>
      </c>
      <c r="F258" s="225" t="s">
        <v>51</v>
      </c>
      <c r="G258" s="226" t="s">
        <v>49</v>
      </c>
      <c r="H258" s="290" t="s">
        <v>54</v>
      </c>
      <c r="I258" s="290"/>
    </row>
    <row r="259" spans="1:9" ht="12.75">
      <c r="A259" s="287"/>
      <c r="B259" s="288"/>
      <c r="C259" s="288"/>
      <c r="D259" s="289"/>
      <c r="E259" s="228" t="s">
        <v>182</v>
      </c>
      <c r="F259" s="228" t="s">
        <v>184</v>
      </c>
      <c r="G259" s="229" t="s">
        <v>183</v>
      </c>
      <c r="H259" s="227" t="s">
        <v>62</v>
      </c>
      <c r="I259" s="227" t="s">
        <v>63</v>
      </c>
    </row>
    <row r="260" spans="1:9" ht="12.75">
      <c r="A260" s="42">
        <v>1</v>
      </c>
      <c r="B260" s="255">
        <v>2</v>
      </c>
      <c r="C260" s="255"/>
      <c r="D260" s="256"/>
      <c r="E260" s="171">
        <v>3</v>
      </c>
      <c r="F260" s="171">
        <v>4</v>
      </c>
      <c r="G260" s="171">
        <v>5</v>
      </c>
      <c r="H260" s="172">
        <v>6</v>
      </c>
      <c r="I260" s="172">
        <v>7</v>
      </c>
    </row>
    <row r="261" spans="1:9" ht="12.75">
      <c r="A261" s="279" t="s">
        <v>5</v>
      </c>
      <c r="B261" s="280"/>
      <c r="C261" s="280"/>
      <c r="D261" s="280"/>
      <c r="E261" s="103"/>
      <c r="F261" s="103"/>
      <c r="G261" s="103"/>
      <c r="H261" s="108"/>
      <c r="I261" s="109"/>
    </row>
    <row r="262" spans="1:9" ht="12.75">
      <c r="A262" s="180">
        <v>601</v>
      </c>
      <c r="B262" s="181" t="s">
        <v>103</v>
      </c>
      <c r="C262" s="182"/>
      <c r="D262" s="29"/>
      <c r="E262" s="120">
        <v>79</v>
      </c>
      <c r="F262" s="135">
        <v>200</v>
      </c>
      <c r="G262" s="120">
        <v>17.7</v>
      </c>
      <c r="H262" s="121">
        <f>G262/E262*100</f>
        <v>22.40506329113924</v>
      </c>
      <c r="I262" s="121">
        <f>G262/F262*100</f>
        <v>8.85</v>
      </c>
    </row>
    <row r="263" spans="1:14" ht="12.75">
      <c r="A263" s="180">
        <v>611</v>
      </c>
      <c r="B263" s="181" t="s">
        <v>160</v>
      </c>
      <c r="C263" s="182"/>
      <c r="D263" s="29"/>
      <c r="E263" s="120">
        <v>60673</v>
      </c>
      <c r="F263" s="135">
        <v>11287</v>
      </c>
      <c r="G263" s="120">
        <v>12713.84</v>
      </c>
      <c r="H263" s="121">
        <f>G263/E263*100</f>
        <v>20.954691543190545</v>
      </c>
      <c r="I263" s="121">
        <v>0</v>
      </c>
      <c r="M263" s="156"/>
      <c r="N263" s="156"/>
    </row>
    <row r="264" spans="1:9" ht="12.75">
      <c r="A264" s="159">
        <v>650</v>
      </c>
      <c r="B264" s="40" t="s">
        <v>87</v>
      </c>
      <c r="C264" s="40"/>
      <c r="D264" s="40"/>
      <c r="E264" s="120">
        <v>56597.87</v>
      </c>
      <c r="F264" s="135">
        <v>58929</v>
      </c>
      <c r="G264" s="120">
        <v>56557.38</v>
      </c>
      <c r="H264" s="121">
        <f>G264/E264*100</f>
        <v>99.92846020530453</v>
      </c>
      <c r="I264" s="121">
        <f>G264/F264*100</f>
        <v>95.97546199664002</v>
      </c>
    </row>
    <row r="265" spans="1:9" ht="12.75">
      <c r="A265" s="159">
        <v>652</v>
      </c>
      <c r="B265" s="240" t="s">
        <v>117</v>
      </c>
      <c r="C265" s="241"/>
      <c r="D265" s="242"/>
      <c r="E265" s="120">
        <v>22790</v>
      </c>
      <c r="F265" s="135">
        <v>0</v>
      </c>
      <c r="G265" s="120">
        <v>0</v>
      </c>
      <c r="H265" s="121">
        <v>0</v>
      </c>
      <c r="I265" s="121">
        <v>0</v>
      </c>
    </row>
    <row r="266" spans="1:9" ht="12.75">
      <c r="A266" s="160">
        <v>659</v>
      </c>
      <c r="B266" s="161" t="s">
        <v>89</v>
      </c>
      <c r="C266" s="161"/>
      <c r="D266" s="161"/>
      <c r="E266" s="120">
        <v>5673</v>
      </c>
      <c r="F266" s="135">
        <v>5000</v>
      </c>
      <c r="G266" s="120">
        <v>-437.16</v>
      </c>
      <c r="H266" s="121">
        <f>G266/E266*100</f>
        <v>-7.705975674246431</v>
      </c>
      <c r="I266" s="121">
        <f>G266/F266*100</f>
        <v>-8.743200000000002</v>
      </c>
    </row>
    <row r="267" spans="1:9" ht="12.75">
      <c r="A267" s="159">
        <v>661</v>
      </c>
      <c r="B267" s="240" t="s">
        <v>78</v>
      </c>
      <c r="C267" s="241"/>
      <c r="D267" s="242"/>
      <c r="E267" s="120">
        <v>188</v>
      </c>
      <c r="F267" s="135">
        <v>0</v>
      </c>
      <c r="G267" s="120">
        <v>960975.28</v>
      </c>
      <c r="H267" s="121">
        <f>G267/E267*100</f>
        <v>511157.06382978725</v>
      </c>
      <c r="I267" s="121">
        <v>0</v>
      </c>
    </row>
    <row r="268" spans="1:9" ht="12.75">
      <c r="A268" s="175">
        <v>669</v>
      </c>
      <c r="B268" s="217" t="s">
        <v>180</v>
      </c>
      <c r="C268" s="177"/>
      <c r="D268" s="178"/>
      <c r="E268" s="179">
        <v>0</v>
      </c>
      <c r="F268" s="197">
        <v>0</v>
      </c>
      <c r="G268" s="179">
        <v>0</v>
      </c>
      <c r="H268" s="121">
        <v>0</v>
      </c>
      <c r="I268" s="198">
        <v>0</v>
      </c>
    </row>
    <row r="269" spans="1:9" ht="12.75">
      <c r="A269" s="175">
        <v>676</v>
      </c>
      <c r="B269" s="217" t="s">
        <v>128</v>
      </c>
      <c r="C269" s="177"/>
      <c r="D269" s="178"/>
      <c r="E269" s="179">
        <v>0</v>
      </c>
      <c r="F269" s="197">
        <v>0</v>
      </c>
      <c r="G269" s="179">
        <v>0</v>
      </c>
      <c r="H269" s="121">
        <v>0</v>
      </c>
      <c r="I269" s="198">
        <v>0</v>
      </c>
    </row>
    <row r="270" spans="1:9" ht="12.75" customHeight="1">
      <c r="A270" s="175">
        <v>691</v>
      </c>
      <c r="B270" s="217" t="s">
        <v>190</v>
      </c>
      <c r="C270" s="177"/>
      <c r="D270" s="178"/>
      <c r="E270" s="179">
        <v>0</v>
      </c>
      <c r="F270" s="197">
        <v>0</v>
      </c>
      <c r="G270" s="179">
        <v>8093.02</v>
      </c>
      <c r="H270" s="198">
        <v>0</v>
      </c>
      <c r="I270" s="198">
        <v>0</v>
      </c>
    </row>
    <row r="271" spans="1:9" ht="12.75" customHeight="1">
      <c r="A271" s="175">
        <v>679</v>
      </c>
      <c r="B271" s="217" t="s">
        <v>165</v>
      </c>
      <c r="C271" s="177"/>
      <c r="D271" s="178"/>
      <c r="E271" s="179">
        <v>32267</v>
      </c>
      <c r="F271" s="197">
        <v>0</v>
      </c>
      <c r="G271" s="179">
        <v>0</v>
      </c>
      <c r="H271" s="198">
        <f>G271/E271*100</f>
        <v>0</v>
      </c>
      <c r="I271" s="198">
        <v>0</v>
      </c>
    </row>
    <row r="272" spans="1:9" ht="12.75">
      <c r="A272" s="192" t="s">
        <v>171</v>
      </c>
      <c r="B272" s="223"/>
      <c r="C272" s="223"/>
      <c r="D272" s="223"/>
      <c r="E272" s="163">
        <f>SUM(E262:E271)</f>
        <v>178267.87</v>
      </c>
      <c r="F272" s="164">
        <f>SUM(F262:F271)</f>
        <v>75416</v>
      </c>
      <c r="G272" s="149">
        <f>SUM(G262:G271)</f>
        <v>1037920.06</v>
      </c>
      <c r="H272" s="165">
        <f>G272/E272*100</f>
        <v>582.2249741358328</v>
      </c>
      <c r="I272" s="165">
        <f>G272/F272*100</f>
        <v>1376.2597592022914</v>
      </c>
    </row>
    <row r="273" spans="1:9" ht="12.75">
      <c r="A273" s="195" t="s">
        <v>170</v>
      </c>
      <c r="B273" s="191"/>
      <c r="C273" s="191"/>
      <c r="D273" s="191"/>
      <c r="E273" s="136"/>
      <c r="F273" s="167"/>
      <c r="G273" s="136"/>
      <c r="H273" s="137"/>
      <c r="I273" s="138"/>
    </row>
    <row r="274" spans="1:9" ht="12.75">
      <c r="A274" s="159">
        <v>501</v>
      </c>
      <c r="B274" s="201" t="s">
        <v>146</v>
      </c>
      <c r="C274" s="193"/>
      <c r="D274" s="193"/>
      <c r="E274" s="120">
        <v>0</v>
      </c>
      <c r="F274" s="139">
        <v>0</v>
      </c>
      <c r="G274" s="120">
        <v>0</v>
      </c>
      <c r="H274" s="121">
        <v>0</v>
      </c>
      <c r="I274" s="199">
        <v>0</v>
      </c>
    </row>
    <row r="275" spans="1:9" ht="12.75">
      <c r="A275" s="168">
        <v>511</v>
      </c>
      <c r="B275" s="278" t="s">
        <v>11</v>
      </c>
      <c r="C275" s="278"/>
      <c r="D275" s="278"/>
      <c r="E275" s="122">
        <v>4275.82</v>
      </c>
      <c r="F275" s="166">
        <v>15995</v>
      </c>
      <c r="G275" s="122">
        <v>7355.18</v>
      </c>
      <c r="H275" s="123">
        <f aca="true" t="shared" si="15" ref="H275:H288">G275/E275*100</f>
        <v>172.01799888676325</v>
      </c>
      <c r="I275" s="123">
        <f aca="true" t="shared" si="16" ref="I275:I298">G275/F275*100</f>
        <v>45.98424507658643</v>
      </c>
    </row>
    <row r="276" spans="1:9" ht="10.5" customHeight="1">
      <c r="A276" s="159">
        <v>512</v>
      </c>
      <c r="B276" s="247" t="s">
        <v>90</v>
      </c>
      <c r="C276" s="247"/>
      <c r="D276" s="247"/>
      <c r="E276" s="120">
        <v>33544.63</v>
      </c>
      <c r="F276" s="166">
        <v>40717</v>
      </c>
      <c r="G276" s="120">
        <v>34599.47</v>
      </c>
      <c r="H276" s="123">
        <f t="shared" si="15"/>
        <v>103.14458677886745</v>
      </c>
      <c r="I276" s="123">
        <f t="shared" si="16"/>
        <v>84.97548935334136</v>
      </c>
    </row>
    <row r="277" spans="1:9" ht="12.75">
      <c r="A277" s="159">
        <v>514</v>
      </c>
      <c r="B277" s="247" t="s">
        <v>14</v>
      </c>
      <c r="C277" s="247"/>
      <c r="D277" s="247"/>
      <c r="E277" s="120">
        <v>2206.85</v>
      </c>
      <c r="F277" s="139">
        <v>7127</v>
      </c>
      <c r="G277" s="120">
        <v>1089.47</v>
      </c>
      <c r="H277" s="123">
        <f t="shared" si="15"/>
        <v>49.36765072388246</v>
      </c>
      <c r="I277" s="123">
        <f t="shared" si="16"/>
        <v>15.28651606566578</v>
      </c>
    </row>
    <row r="278" spans="1:9" ht="12.75">
      <c r="A278" s="159">
        <v>520</v>
      </c>
      <c r="B278" s="240" t="s">
        <v>31</v>
      </c>
      <c r="C278" s="241"/>
      <c r="D278" s="242"/>
      <c r="E278" s="120">
        <v>764883.61</v>
      </c>
      <c r="F278" s="139">
        <v>522036</v>
      </c>
      <c r="G278" s="120">
        <v>809603.92</v>
      </c>
      <c r="H278" s="123">
        <f t="shared" si="15"/>
        <v>105.84668169317943</v>
      </c>
      <c r="I278" s="123">
        <f t="shared" si="16"/>
        <v>155.08584082323824</v>
      </c>
    </row>
    <row r="279" spans="1:9" ht="12.75">
      <c r="A279" s="159">
        <v>521</v>
      </c>
      <c r="B279" s="240" t="s">
        <v>119</v>
      </c>
      <c r="C279" s="241"/>
      <c r="D279" s="242"/>
      <c r="E279" s="120">
        <v>7898.91</v>
      </c>
      <c r="F279" s="139">
        <v>8000</v>
      </c>
      <c r="G279" s="120">
        <v>27155.61</v>
      </c>
      <c r="H279" s="123">
        <f t="shared" si="15"/>
        <v>343.7893329585981</v>
      </c>
      <c r="I279" s="123">
        <f t="shared" si="16"/>
        <v>339.445125</v>
      </c>
    </row>
    <row r="280" spans="1:9" ht="12.75">
      <c r="A280" s="159">
        <v>523</v>
      </c>
      <c r="B280" s="247" t="s">
        <v>108</v>
      </c>
      <c r="C280" s="247"/>
      <c r="D280" s="247"/>
      <c r="E280" s="120">
        <v>89</v>
      </c>
      <c r="F280" s="139">
        <v>1500</v>
      </c>
      <c r="G280" s="120">
        <v>0</v>
      </c>
      <c r="H280" s="123">
        <f t="shared" si="15"/>
        <v>0</v>
      </c>
      <c r="I280" s="123">
        <f t="shared" si="16"/>
        <v>0</v>
      </c>
    </row>
    <row r="281" spans="1:9" ht="12.75">
      <c r="A281" s="160">
        <v>524</v>
      </c>
      <c r="B281" s="247" t="s">
        <v>91</v>
      </c>
      <c r="C281" s="247"/>
      <c r="D281" s="247"/>
      <c r="E281" s="120">
        <v>84486.04</v>
      </c>
      <c r="F281" s="139">
        <v>131790</v>
      </c>
      <c r="G281" s="120">
        <v>79142.37</v>
      </c>
      <c r="H281" s="123">
        <f t="shared" si="15"/>
        <v>93.67508525668856</v>
      </c>
      <c r="I281" s="123">
        <f t="shared" si="16"/>
        <v>60.05187798770771</v>
      </c>
    </row>
    <row r="282" spans="1:9" ht="12.75">
      <c r="A282" s="159">
        <v>527</v>
      </c>
      <c r="B282" s="247" t="s">
        <v>92</v>
      </c>
      <c r="C282" s="247"/>
      <c r="D282" s="247"/>
      <c r="E282" s="120">
        <v>15770.01</v>
      </c>
      <c r="F282" s="139">
        <v>18000</v>
      </c>
      <c r="G282" s="120">
        <v>15708.17</v>
      </c>
      <c r="H282" s="123">
        <f t="shared" si="15"/>
        <v>99.60786327973159</v>
      </c>
      <c r="I282" s="123">
        <f t="shared" si="16"/>
        <v>87.26761111111111</v>
      </c>
    </row>
    <row r="283" spans="1:9" ht="12.75">
      <c r="A283" s="160">
        <v>529</v>
      </c>
      <c r="B283" s="161" t="s">
        <v>93</v>
      </c>
      <c r="C283" s="161"/>
      <c r="D283" s="161"/>
      <c r="E283" s="120">
        <v>7827.23</v>
      </c>
      <c r="F283" s="139">
        <v>0</v>
      </c>
      <c r="G283" s="120">
        <v>5936.86</v>
      </c>
      <c r="H283" s="123">
        <f t="shared" si="15"/>
        <v>75.84879963920825</v>
      </c>
      <c r="I283" s="123">
        <v>0</v>
      </c>
    </row>
    <row r="284" spans="1:9" ht="12.75">
      <c r="A284" s="160">
        <v>531</v>
      </c>
      <c r="B284" s="161" t="s">
        <v>110</v>
      </c>
      <c r="C284" s="161"/>
      <c r="D284" s="161"/>
      <c r="E284" s="120">
        <v>0</v>
      </c>
      <c r="F284" s="139">
        <v>0</v>
      </c>
      <c r="G284" s="120">
        <v>0</v>
      </c>
      <c r="H284" s="123">
        <v>0</v>
      </c>
      <c r="I284" s="123">
        <v>0</v>
      </c>
    </row>
    <row r="285" spans="1:9" ht="12.75">
      <c r="A285" s="159">
        <v>532</v>
      </c>
      <c r="B285" s="247" t="s">
        <v>111</v>
      </c>
      <c r="C285" s="247"/>
      <c r="D285" s="247"/>
      <c r="E285" s="120">
        <v>32800.74</v>
      </c>
      <c r="F285" s="139">
        <v>24500</v>
      </c>
      <c r="G285" s="120">
        <v>32681.36</v>
      </c>
      <c r="H285" s="123">
        <f t="shared" si="15"/>
        <v>99.63604479655032</v>
      </c>
      <c r="I285" s="123">
        <f t="shared" si="16"/>
        <v>133.39330612244896</v>
      </c>
    </row>
    <row r="286" spans="1:9" ht="12.75">
      <c r="A286" s="159">
        <v>533</v>
      </c>
      <c r="B286" s="247" t="s">
        <v>112</v>
      </c>
      <c r="C286" s="247"/>
      <c r="D286" s="247"/>
      <c r="E286" s="120">
        <v>420</v>
      </c>
      <c r="F286" s="139">
        <v>600</v>
      </c>
      <c r="G286" s="120">
        <v>0</v>
      </c>
      <c r="H286" s="123">
        <f t="shared" si="15"/>
        <v>0</v>
      </c>
      <c r="I286" s="123">
        <f t="shared" si="16"/>
        <v>0</v>
      </c>
    </row>
    <row r="287" spans="1:9" ht="12.75">
      <c r="A287" s="159">
        <v>535</v>
      </c>
      <c r="B287" s="240" t="s">
        <v>113</v>
      </c>
      <c r="C287" s="241"/>
      <c r="D287" s="242"/>
      <c r="E287" s="120">
        <v>0</v>
      </c>
      <c r="F287" s="139">
        <v>5000</v>
      </c>
      <c r="G287" s="120">
        <v>1500</v>
      </c>
      <c r="H287" s="123">
        <v>0</v>
      </c>
      <c r="I287" s="123">
        <f t="shared" si="16"/>
        <v>30</v>
      </c>
    </row>
    <row r="288" spans="1:9" ht="12.75">
      <c r="A288" s="159">
        <v>539</v>
      </c>
      <c r="B288" s="181" t="s">
        <v>118</v>
      </c>
      <c r="C288" s="182"/>
      <c r="D288" s="29"/>
      <c r="E288" s="120">
        <v>306</v>
      </c>
      <c r="F288" s="139">
        <v>2000</v>
      </c>
      <c r="G288" s="120">
        <v>1176</v>
      </c>
      <c r="H288" s="123">
        <f t="shared" si="15"/>
        <v>384.3137254901961</v>
      </c>
      <c r="I288" s="121">
        <f t="shared" si="16"/>
        <v>58.8</v>
      </c>
    </row>
    <row r="289" spans="1:9" ht="12.75">
      <c r="A289" s="159">
        <v>540</v>
      </c>
      <c r="B289" s="240" t="s">
        <v>114</v>
      </c>
      <c r="C289" s="241"/>
      <c r="D289" s="242"/>
      <c r="E289" s="157">
        <v>15833.54</v>
      </c>
      <c r="F289" s="139">
        <v>17036</v>
      </c>
      <c r="G289" s="157">
        <v>13653.09</v>
      </c>
      <c r="H289" s="121">
        <f aca="true" t="shared" si="17" ref="H289:H307">G289/E289*100</f>
        <v>86.22891659098345</v>
      </c>
      <c r="I289" s="121">
        <f t="shared" si="16"/>
        <v>80.14258041793848</v>
      </c>
    </row>
    <row r="290" spans="1:9" ht="12.75">
      <c r="A290" s="159">
        <v>550</v>
      </c>
      <c r="B290" s="247" t="s">
        <v>94</v>
      </c>
      <c r="C290" s="247"/>
      <c r="D290" s="247"/>
      <c r="E290" s="120">
        <v>31145.61</v>
      </c>
      <c r="F290" s="139">
        <v>43500</v>
      </c>
      <c r="G290" s="120">
        <v>42217.99</v>
      </c>
      <c r="H290" s="121">
        <f t="shared" si="17"/>
        <v>135.5503713043347</v>
      </c>
      <c r="I290" s="121">
        <f t="shared" si="16"/>
        <v>97.05285057471264</v>
      </c>
    </row>
    <row r="291" spans="1:9" ht="12.75">
      <c r="A291" s="159">
        <v>551</v>
      </c>
      <c r="B291" s="247" t="s">
        <v>26</v>
      </c>
      <c r="C291" s="247"/>
      <c r="D291" s="247"/>
      <c r="E291" s="120">
        <v>97916.26</v>
      </c>
      <c r="F291" s="139">
        <v>19250</v>
      </c>
      <c r="G291" s="120">
        <v>19728.63</v>
      </c>
      <c r="H291" s="121">
        <f t="shared" si="17"/>
        <v>20.148471765567848</v>
      </c>
      <c r="I291" s="121">
        <f t="shared" si="16"/>
        <v>102.48638961038961</v>
      </c>
    </row>
    <row r="292" spans="1:9" ht="12.75">
      <c r="A292" s="159">
        <v>552</v>
      </c>
      <c r="B292" s="247" t="s">
        <v>95</v>
      </c>
      <c r="C292" s="247"/>
      <c r="D292" s="247"/>
      <c r="E292" s="120">
        <v>13427</v>
      </c>
      <c r="F292" s="139">
        <v>19200</v>
      </c>
      <c r="G292" s="120">
        <v>18972</v>
      </c>
      <c r="H292" s="121">
        <f t="shared" si="17"/>
        <v>141.29738586430327</v>
      </c>
      <c r="I292" s="121">
        <f t="shared" si="16"/>
        <v>98.8125</v>
      </c>
    </row>
    <row r="293" spans="1:9" ht="12.75">
      <c r="A293" s="159">
        <v>553</v>
      </c>
      <c r="B293" s="247" t="s">
        <v>96</v>
      </c>
      <c r="C293" s="247"/>
      <c r="D293" s="247"/>
      <c r="E293" s="120">
        <v>9544.15</v>
      </c>
      <c r="F293" s="139">
        <v>12500</v>
      </c>
      <c r="G293" s="120">
        <v>8752.18</v>
      </c>
      <c r="H293" s="121">
        <f t="shared" si="17"/>
        <v>91.70203737367916</v>
      </c>
      <c r="I293" s="121">
        <f t="shared" si="16"/>
        <v>70.01744</v>
      </c>
    </row>
    <row r="294" spans="1:9" ht="12.75">
      <c r="A294" s="160">
        <v>554</v>
      </c>
      <c r="B294" s="247" t="s">
        <v>115</v>
      </c>
      <c r="C294" s="247"/>
      <c r="D294" s="247"/>
      <c r="E294" s="120">
        <v>18239.44</v>
      </c>
      <c r="F294" s="139">
        <v>15000</v>
      </c>
      <c r="G294" s="120">
        <v>18424.32</v>
      </c>
      <c r="H294" s="121">
        <f t="shared" si="17"/>
        <v>101.01362761137405</v>
      </c>
      <c r="I294" s="121">
        <f t="shared" si="16"/>
        <v>122.8288</v>
      </c>
    </row>
    <row r="295" spans="1:9" ht="12.75">
      <c r="A295" s="159">
        <v>555</v>
      </c>
      <c r="B295" s="247" t="s">
        <v>97</v>
      </c>
      <c r="C295" s="247"/>
      <c r="D295" s="247"/>
      <c r="E295" s="120">
        <v>5508.76</v>
      </c>
      <c r="F295" s="139">
        <v>3200</v>
      </c>
      <c r="G295" s="120">
        <v>96037.95</v>
      </c>
      <c r="H295" s="121">
        <f t="shared" si="17"/>
        <v>1743.367835955823</v>
      </c>
      <c r="I295" s="121">
        <f t="shared" si="16"/>
        <v>3001.1859375</v>
      </c>
    </row>
    <row r="296" spans="1:9" ht="12.75">
      <c r="A296" s="159">
        <v>556</v>
      </c>
      <c r="B296" s="247" t="s">
        <v>98</v>
      </c>
      <c r="C296" s="247"/>
      <c r="D296" s="247"/>
      <c r="E296" s="120">
        <v>2400</v>
      </c>
      <c r="F296" s="139">
        <v>3000</v>
      </c>
      <c r="G296" s="120">
        <v>6283.5</v>
      </c>
      <c r="H296" s="121">
        <f t="shared" si="17"/>
        <v>261.8125</v>
      </c>
      <c r="I296" s="121">
        <f t="shared" si="16"/>
        <v>209.45</v>
      </c>
    </row>
    <row r="297" spans="1:9" ht="12.75">
      <c r="A297" s="159">
        <v>559</v>
      </c>
      <c r="B297" s="247" t="s">
        <v>99</v>
      </c>
      <c r="C297" s="247"/>
      <c r="D297" s="247"/>
      <c r="E297" s="120">
        <v>11102.51</v>
      </c>
      <c r="F297" s="139">
        <v>10000</v>
      </c>
      <c r="G297" s="120">
        <v>7965.07</v>
      </c>
      <c r="H297" s="121">
        <f t="shared" si="17"/>
        <v>71.74116483569931</v>
      </c>
      <c r="I297" s="121">
        <f t="shared" si="16"/>
        <v>79.6507</v>
      </c>
    </row>
    <row r="298" spans="1:9" ht="12.75">
      <c r="A298" s="159">
        <v>561</v>
      </c>
      <c r="B298" s="247" t="s">
        <v>100</v>
      </c>
      <c r="C298" s="247"/>
      <c r="D298" s="247"/>
      <c r="E298" s="120">
        <v>6835.99</v>
      </c>
      <c r="F298" s="139">
        <v>8000</v>
      </c>
      <c r="G298" s="120">
        <v>22346.43</v>
      </c>
      <c r="H298" s="121">
        <f t="shared" si="17"/>
        <v>326.8938368839042</v>
      </c>
      <c r="I298" s="121">
        <f t="shared" si="16"/>
        <v>279.330375</v>
      </c>
    </row>
    <row r="299" spans="1:9" ht="12.75">
      <c r="A299" s="159">
        <v>562</v>
      </c>
      <c r="B299" s="219" t="s">
        <v>177</v>
      </c>
      <c r="C299" s="182"/>
      <c r="D299" s="29"/>
      <c r="E299" s="120">
        <v>877</v>
      </c>
      <c r="F299" s="139">
        <v>0</v>
      </c>
      <c r="G299" s="120">
        <v>0</v>
      </c>
      <c r="H299" s="121">
        <f t="shared" si="17"/>
        <v>0</v>
      </c>
      <c r="I299" s="121">
        <v>0</v>
      </c>
    </row>
    <row r="300" spans="1:9" ht="12.75">
      <c r="A300" s="159">
        <v>575</v>
      </c>
      <c r="B300" s="219" t="s">
        <v>125</v>
      </c>
      <c r="C300" s="182"/>
      <c r="D300" s="29"/>
      <c r="E300" s="120">
        <v>99.32</v>
      </c>
      <c r="F300" s="139">
        <v>0</v>
      </c>
      <c r="G300" s="120">
        <v>84.79</v>
      </c>
      <c r="H300" s="121">
        <v>0</v>
      </c>
      <c r="I300" s="121">
        <v>0</v>
      </c>
    </row>
    <row r="301" spans="1:9" ht="12.75">
      <c r="A301" s="159">
        <v>576</v>
      </c>
      <c r="B301" s="181" t="s">
        <v>126</v>
      </c>
      <c r="C301" s="182"/>
      <c r="D301" s="29"/>
      <c r="E301" s="120">
        <v>0</v>
      </c>
      <c r="F301" s="139">
        <v>0</v>
      </c>
      <c r="G301" s="120">
        <v>0</v>
      </c>
      <c r="H301" s="121">
        <v>0</v>
      </c>
      <c r="I301" s="121">
        <v>0</v>
      </c>
    </row>
    <row r="302" spans="1:9" ht="12.75">
      <c r="A302" s="159">
        <v>578</v>
      </c>
      <c r="B302" s="181" t="s">
        <v>145</v>
      </c>
      <c r="C302" s="182"/>
      <c r="D302" s="29"/>
      <c r="E302" s="120">
        <v>0</v>
      </c>
      <c r="F302" s="139">
        <v>0</v>
      </c>
      <c r="G302" s="120">
        <v>60.11</v>
      </c>
      <c r="H302" s="121">
        <v>0</v>
      </c>
      <c r="I302" s="121">
        <v>0</v>
      </c>
    </row>
    <row r="303" spans="1:9" ht="12.75">
      <c r="A303" s="159">
        <v>579</v>
      </c>
      <c r="B303" s="219" t="s">
        <v>106</v>
      </c>
      <c r="C303" s="182"/>
      <c r="D303" s="29"/>
      <c r="E303" s="120">
        <v>60836.58</v>
      </c>
      <c r="F303" s="139">
        <v>0</v>
      </c>
      <c r="G303" s="120">
        <v>16670.02</v>
      </c>
      <c r="H303" s="121">
        <f>G303/E303*100</f>
        <v>27.401310198568034</v>
      </c>
      <c r="I303" s="121">
        <v>0</v>
      </c>
    </row>
    <row r="304" spans="1:9" ht="12.75">
      <c r="A304" s="159">
        <v>581</v>
      </c>
      <c r="B304" s="219" t="s">
        <v>178</v>
      </c>
      <c r="C304" s="182"/>
      <c r="D304" s="29"/>
      <c r="E304" s="120">
        <v>0</v>
      </c>
      <c r="F304" s="139">
        <v>0</v>
      </c>
      <c r="G304" s="120">
        <v>0</v>
      </c>
      <c r="H304" s="121">
        <v>0</v>
      </c>
      <c r="I304" s="121">
        <v>0</v>
      </c>
    </row>
    <row r="305" spans="1:9" ht="12.75">
      <c r="A305" s="159">
        <v>591</v>
      </c>
      <c r="B305" s="281" t="s">
        <v>167</v>
      </c>
      <c r="C305" s="241"/>
      <c r="D305" s="242"/>
      <c r="E305" s="120">
        <v>1874677.5</v>
      </c>
      <c r="F305" s="139">
        <v>0</v>
      </c>
      <c r="G305" s="120">
        <v>524066.4</v>
      </c>
      <c r="H305" s="121">
        <v>0</v>
      </c>
      <c r="I305" s="121">
        <v>0</v>
      </c>
    </row>
    <row r="306" spans="1:9" ht="12.75">
      <c r="A306" s="295" t="s">
        <v>40</v>
      </c>
      <c r="B306" s="295"/>
      <c r="C306" s="295"/>
      <c r="D306" s="295"/>
      <c r="E306" s="145">
        <f>SUM(E274:E305)</f>
        <v>3102952.5</v>
      </c>
      <c r="F306" s="146">
        <f>SUM(F274:F305)</f>
        <v>927951</v>
      </c>
      <c r="G306" s="146">
        <f>SUM(G274:G305)</f>
        <v>1811210.8900000001</v>
      </c>
      <c r="H306" s="147">
        <f t="shared" si="17"/>
        <v>58.37056448656563</v>
      </c>
      <c r="I306" s="147">
        <f>G306/F306*100</f>
        <v>195.18389333057456</v>
      </c>
    </row>
    <row r="307" spans="1:9" ht="12.75">
      <c r="A307" s="296" t="s">
        <v>41</v>
      </c>
      <c r="B307" s="296"/>
      <c r="C307" s="296"/>
      <c r="D307" s="296"/>
      <c r="E307" s="186">
        <f>E272-E306</f>
        <v>-2924684.63</v>
      </c>
      <c r="F307" s="188">
        <f>F272-F306</f>
        <v>-852535</v>
      </c>
      <c r="G307" s="186">
        <f>G272-G306</f>
        <v>-773290.8300000001</v>
      </c>
      <c r="H307" s="189">
        <f t="shared" si="17"/>
        <v>26.440144078030052</v>
      </c>
      <c r="I307" s="189">
        <f>G307/F307*100</f>
        <v>90.7048778056033</v>
      </c>
    </row>
    <row r="310" spans="1:14" s="156" customFormat="1" ht="12.75">
      <c r="A310" s="39"/>
      <c r="B310" s="39"/>
      <c r="C310" s="39"/>
      <c r="D310" s="18"/>
      <c r="E310" s="102"/>
      <c r="F310" s="102"/>
      <c r="G310" s="102"/>
      <c r="H310" s="110"/>
      <c r="I310" s="110"/>
      <c r="J310"/>
      <c r="K310"/>
      <c r="L310"/>
      <c r="M310"/>
      <c r="N310"/>
    </row>
    <row r="311" spans="1:3" ht="12.75">
      <c r="A311" s="39"/>
      <c r="B311" s="39"/>
      <c r="C311" s="39"/>
    </row>
    <row r="312" spans="1:3" ht="12.75">
      <c r="A312" s="39" t="s">
        <v>158</v>
      </c>
      <c r="B312" s="39"/>
      <c r="C312" s="39"/>
    </row>
    <row r="313" spans="1:3" ht="12.75">
      <c r="A313" s="39" t="s">
        <v>159</v>
      </c>
      <c r="B313" s="39" t="s">
        <v>69</v>
      </c>
      <c r="C313" s="39"/>
    </row>
    <row r="314" spans="1:9" ht="12.75">
      <c r="A314" s="248" t="s">
        <v>47</v>
      </c>
      <c r="B314" s="248"/>
      <c r="C314" s="248"/>
      <c r="D314" s="248"/>
      <c r="E314" s="248"/>
      <c r="F314" s="248"/>
      <c r="G314" s="248"/>
      <c r="H314" s="248"/>
      <c r="I314" s="248"/>
    </row>
    <row r="315" spans="1:9" ht="12.75">
      <c r="A315" s="277" t="s">
        <v>187</v>
      </c>
      <c r="B315" s="277"/>
      <c r="C315" s="277"/>
      <c r="D315" s="277"/>
      <c r="E315" s="277"/>
      <c r="F315" s="277"/>
      <c r="G315" s="277"/>
      <c r="H315" s="277"/>
      <c r="I315" s="277"/>
    </row>
    <row r="316" spans="8:9" ht="12.75">
      <c r="H316" s="283" t="s">
        <v>76</v>
      </c>
      <c r="I316" s="283"/>
    </row>
    <row r="317" ht="12.75">
      <c r="J317" s="156"/>
    </row>
    <row r="318" spans="1:9" ht="12.75">
      <c r="A318" s="284" t="s">
        <v>0</v>
      </c>
      <c r="B318" s="285"/>
      <c r="C318" s="285"/>
      <c r="D318" s="286"/>
      <c r="E318" s="225" t="s">
        <v>49</v>
      </c>
      <c r="F318" s="225" t="s">
        <v>51</v>
      </c>
      <c r="G318" s="226" t="s">
        <v>49</v>
      </c>
      <c r="H318" s="290" t="s">
        <v>54</v>
      </c>
      <c r="I318" s="290"/>
    </row>
    <row r="319" spans="1:9" ht="12.75">
      <c r="A319" s="287"/>
      <c r="B319" s="288"/>
      <c r="C319" s="288"/>
      <c r="D319" s="289"/>
      <c r="E319" s="228" t="s">
        <v>181</v>
      </c>
      <c r="F319" s="228" t="s">
        <v>184</v>
      </c>
      <c r="G319" s="229" t="s">
        <v>184</v>
      </c>
      <c r="H319" s="227" t="s">
        <v>62</v>
      </c>
      <c r="I319" s="227" t="s">
        <v>63</v>
      </c>
    </row>
    <row r="320" spans="1:9" ht="12.75">
      <c r="A320" s="42">
        <v>1</v>
      </c>
      <c r="B320" s="255">
        <v>2</v>
      </c>
      <c r="C320" s="255"/>
      <c r="D320" s="256"/>
      <c r="E320" s="171">
        <v>3</v>
      </c>
      <c r="F320" s="171">
        <v>4</v>
      </c>
      <c r="G320" s="171">
        <v>5</v>
      </c>
      <c r="H320" s="172">
        <v>6</v>
      </c>
      <c r="I320" s="172">
        <v>7</v>
      </c>
    </row>
    <row r="321" spans="1:9" ht="12.75">
      <c r="A321" s="279" t="s">
        <v>5</v>
      </c>
      <c r="B321" s="280"/>
      <c r="C321" s="280"/>
      <c r="D321" s="280"/>
      <c r="E321" s="103"/>
      <c r="F321" s="103"/>
      <c r="G321" s="103"/>
      <c r="H321" s="108"/>
      <c r="I321" s="109"/>
    </row>
    <row r="322" spans="1:9" ht="12.75">
      <c r="A322" s="159">
        <v>611</v>
      </c>
      <c r="B322" s="247" t="s">
        <v>102</v>
      </c>
      <c r="C322" s="247"/>
      <c r="D322" s="247"/>
      <c r="E322" s="120">
        <v>0</v>
      </c>
      <c r="F322" s="135">
        <v>0</v>
      </c>
      <c r="G322" s="120">
        <v>0</v>
      </c>
      <c r="H322" s="121">
        <v>0</v>
      </c>
      <c r="I322" s="121">
        <v>0</v>
      </c>
    </row>
    <row r="323" spans="1:9" ht="12.75">
      <c r="A323" s="159">
        <v>650</v>
      </c>
      <c r="B323" s="40" t="s">
        <v>87</v>
      </c>
      <c r="C323" s="40"/>
      <c r="D323" s="40"/>
      <c r="E323" s="120">
        <v>306872.43</v>
      </c>
      <c r="F323" s="135">
        <v>327696</v>
      </c>
      <c r="G323" s="120">
        <v>315520.94</v>
      </c>
      <c r="H323" s="121">
        <f>G323/E323*100</f>
        <v>102.81827533349934</v>
      </c>
      <c r="I323" s="121">
        <f>G323/F323*100</f>
        <v>96.28464796640789</v>
      </c>
    </row>
    <row r="324" spans="1:14" ht="12.75">
      <c r="A324" s="159">
        <v>659</v>
      </c>
      <c r="B324" s="40" t="s">
        <v>89</v>
      </c>
      <c r="C324" s="40"/>
      <c r="D324" s="40"/>
      <c r="E324" s="120">
        <v>1522</v>
      </c>
      <c r="F324" s="135">
        <v>0</v>
      </c>
      <c r="G324" s="120">
        <v>0</v>
      </c>
      <c r="H324" s="121">
        <v>0</v>
      </c>
      <c r="I324" s="121">
        <v>0</v>
      </c>
      <c r="M324" s="156"/>
      <c r="N324" s="156"/>
    </row>
    <row r="325" spans="1:9" ht="12.75">
      <c r="A325" s="175">
        <v>679</v>
      </c>
      <c r="B325" s="196" t="s">
        <v>124</v>
      </c>
      <c r="C325" s="196"/>
      <c r="D325" s="196"/>
      <c r="E325" s="179">
        <v>0</v>
      </c>
      <c r="F325" s="197">
        <v>0</v>
      </c>
      <c r="G325" s="179">
        <v>0</v>
      </c>
      <c r="H325" s="198">
        <v>0</v>
      </c>
      <c r="I325" s="198">
        <v>0</v>
      </c>
    </row>
    <row r="326" spans="1:9" ht="12.75">
      <c r="A326" s="291" t="s">
        <v>8</v>
      </c>
      <c r="B326" s="291"/>
      <c r="C326" s="291"/>
      <c r="D326" s="291"/>
      <c r="E326" s="163">
        <f>SUM(E322:E325)</f>
        <v>308394.43</v>
      </c>
      <c r="F326" s="164">
        <f>SUM(F322:F325)</f>
        <v>327696</v>
      </c>
      <c r="G326" s="149">
        <f>SUM(G322:G325)</f>
        <v>315520.94</v>
      </c>
      <c r="H326" s="165">
        <f>G326/E326*100</f>
        <v>102.31084264394788</v>
      </c>
      <c r="I326" s="165">
        <f>G326/F326*100</f>
        <v>96.28464796640789</v>
      </c>
    </row>
    <row r="327" spans="1:9" ht="12.75">
      <c r="A327" s="279" t="s">
        <v>10</v>
      </c>
      <c r="B327" s="280"/>
      <c r="C327" s="280"/>
      <c r="D327" s="280"/>
      <c r="E327" s="136"/>
      <c r="F327" s="167"/>
      <c r="G327" s="136"/>
      <c r="H327" s="137"/>
      <c r="I327" s="138"/>
    </row>
    <row r="328" spans="1:9" ht="12.75">
      <c r="A328" s="168">
        <v>511</v>
      </c>
      <c r="B328" s="278" t="s">
        <v>11</v>
      </c>
      <c r="C328" s="278"/>
      <c r="D328" s="278"/>
      <c r="E328" s="122">
        <v>639.45</v>
      </c>
      <c r="F328" s="166">
        <v>821</v>
      </c>
      <c r="G328" s="122">
        <v>1438.96</v>
      </c>
      <c r="H328" s="123">
        <f>G328/E328*100</f>
        <v>225.0308859175854</v>
      </c>
      <c r="I328" s="123">
        <f aca="true" t="shared" si="18" ref="I328:I335">G328/F328*100</f>
        <v>175.2691839220463</v>
      </c>
    </row>
    <row r="329" spans="1:9" ht="12.75">
      <c r="A329" s="159">
        <v>512</v>
      </c>
      <c r="B329" s="247" t="s">
        <v>90</v>
      </c>
      <c r="C329" s="247"/>
      <c r="D329" s="247"/>
      <c r="E329" s="120">
        <v>3817.15</v>
      </c>
      <c r="F329" s="166">
        <v>4502</v>
      </c>
      <c r="G329" s="120">
        <v>3405.49</v>
      </c>
      <c r="H329" s="121">
        <f>G329/E329*100</f>
        <v>89.21551419252583</v>
      </c>
      <c r="I329" s="121">
        <f t="shared" si="18"/>
        <v>75.6439360284318</v>
      </c>
    </row>
    <row r="330" spans="1:9" ht="12.75">
      <c r="A330" s="159">
        <v>513</v>
      </c>
      <c r="B330" s="40" t="s">
        <v>13</v>
      </c>
      <c r="C330" s="40"/>
      <c r="D330" s="40"/>
      <c r="E330" s="120">
        <v>0</v>
      </c>
      <c r="F330" s="166">
        <v>0</v>
      </c>
      <c r="G330" s="120">
        <v>0</v>
      </c>
      <c r="H330" s="121">
        <v>0</v>
      </c>
      <c r="I330" s="121">
        <v>0</v>
      </c>
    </row>
    <row r="331" spans="1:9" ht="12.75">
      <c r="A331" s="159">
        <v>514</v>
      </c>
      <c r="B331" s="247" t="s">
        <v>14</v>
      </c>
      <c r="C331" s="247"/>
      <c r="D331" s="247"/>
      <c r="E331" s="120">
        <v>2379.28</v>
      </c>
      <c r="F331" s="166">
        <v>0</v>
      </c>
      <c r="G331" s="120">
        <v>1654.09</v>
      </c>
      <c r="H331" s="121">
        <f>G331/E331*100</f>
        <v>69.52061127736121</v>
      </c>
      <c r="I331" s="121">
        <v>0</v>
      </c>
    </row>
    <row r="332" spans="1:9" ht="12.75">
      <c r="A332" s="159">
        <v>520</v>
      </c>
      <c r="B332" s="240" t="s">
        <v>31</v>
      </c>
      <c r="C332" s="241"/>
      <c r="D332" s="242"/>
      <c r="E332" s="120">
        <v>373089.35</v>
      </c>
      <c r="F332" s="166">
        <v>417629</v>
      </c>
      <c r="G332" s="120">
        <v>395452.29</v>
      </c>
      <c r="H332" s="121">
        <f>G332/E332*100</f>
        <v>105.99399044759654</v>
      </c>
      <c r="I332" s="121">
        <f t="shared" si="18"/>
        <v>94.6898539134016</v>
      </c>
    </row>
    <row r="333" spans="1:9" ht="12.75">
      <c r="A333" s="159">
        <v>521</v>
      </c>
      <c r="B333" s="240" t="s">
        <v>119</v>
      </c>
      <c r="C333" s="241"/>
      <c r="D333" s="242"/>
      <c r="E333" s="120">
        <v>2738.49</v>
      </c>
      <c r="F333" s="166">
        <v>2600</v>
      </c>
      <c r="G333" s="120">
        <v>5927.93</v>
      </c>
      <c r="H333" s="121">
        <f>G333/E333*100</f>
        <v>216.46710413403008</v>
      </c>
      <c r="I333" s="121">
        <f t="shared" si="18"/>
        <v>227.9973076923077</v>
      </c>
    </row>
    <row r="334" spans="1:9" ht="12.75">
      <c r="A334" s="159">
        <v>523</v>
      </c>
      <c r="B334" s="247" t="s">
        <v>108</v>
      </c>
      <c r="C334" s="247"/>
      <c r="D334" s="247"/>
      <c r="E334" s="120">
        <v>0</v>
      </c>
      <c r="F334" s="166">
        <v>0</v>
      </c>
      <c r="G334" s="120">
        <v>0</v>
      </c>
      <c r="H334" s="121">
        <v>0</v>
      </c>
      <c r="I334" s="121">
        <v>0</v>
      </c>
    </row>
    <row r="335" spans="1:9" ht="12.75">
      <c r="A335" s="160">
        <v>524</v>
      </c>
      <c r="B335" s="247" t="s">
        <v>91</v>
      </c>
      <c r="C335" s="247"/>
      <c r="D335" s="247"/>
      <c r="E335" s="120">
        <v>108083.19</v>
      </c>
      <c r="F335" s="166">
        <v>130792</v>
      </c>
      <c r="G335" s="120">
        <v>97274.22</v>
      </c>
      <c r="H335" s="121">
        <f>G335/E335*100</f>
        <v>89.99939768617118</v>
      </c>
      <c r="I335" s="121">
        <f t="shared" si="18"/>
        <v>74.37321854547679</v>
      </c>
    </row>
    <row r="336" spans="1:9" ht="12.75">
      <c r="A336" s="160">
        <v>529</v>
      </c>
      <c r="B336" s="161" t="s">
        <v>93</v>
      </c>
      <c r="C336" s="161"/>
      <c r="D336" s="161"/>
      <c r="E336" s="120">
        <v>0</v>
      </c>
      <c r="F336" s="139">
        <v>0</v>
      </c>
      <c r="G336" s="120">
        <v>0</v>
      </c>
      <c r="H336" s="121">
        <v>0</v>
      </c>
      <c r="I336" s="121">
        <v>0</v>
      </c>
    </row>
    <row r="337" spans="1:9" ht="12.75">
      <c r="A337" s="160">
        <v>530</v>
      </c>
      <c r="B337" s="161" t="s">
        <v>109</v>
      </c>
      <c r="C337" s="161"/>
      <c r="D337" s="161"/>
      <c r="E337" s="120">
        <v>0</v>
      </c>
      <c r="F337" s="139">
        <v>0</v>
      </c>
      <c r="G337" s="120">
        <v>0</v>
      </c>
      <c r="H337" s="121">
        <v>0</v>
      </c>
      <c r="I337" s="121">
        <v>0</v>
      </c>
    </row>
    <row r="338" spans="1:9" ht="12.75">
      <c r="A338" s="159">
        <v>532</v>
      </c>
      <c r="B338" s="247" t="s">
        <v>111</v>
      </c>
      <c r="C338" s="247"/>
      <c r="D338" s="247"/>
      <c r="E338" s="120">
        <v>5058.65</v>
      </c>
      <c r="F338" s="139">
        <v>5500</v>
      </c>
      <c r="G338" s="120">
        <v>1121.86</v>
      </c>
      <c r="H338" s="121">
        <f>G338/E338*100</f>
        <v>22.17706305041859</v>
      </c>
      <c r="I338" s="121">
        <f aca="true" t="shared" si="19" ref="I338:I347">G338/F338*100</f>
        <v>20.397454545454544</v>
      </c>
    </row>
    <row r="339" spans="1:9" ht="12.75" customHeight="1">
      <c r="A339" s="159">
        <v>539</v>
      </c>
      <c r="B339" s="181" t="s">
        <v>118</v>
      </c>
      <c r="C339" s="182"/>
      <c r="D339" s="29"/>
      <c r="E339" s="120">
        <v>0</v>
      </c>
      <c r="F339" s="139">
        <v>0</v>
      </c>
      <c r="G339" s="120">
        <v>6</v>
      </c>
      <c r="H339" s="121">
        <v>0</v>
      </c>
      <c r="I339" s="121">
        <v>0</v>
      </c>
    </row>
    <row r="340" spans="1:9" ht="12.75" customHeight="1">
      <c r="A340" s="159">
        <v>540</v>
      </c>
      <c r="B340" s="240" t="s">
        <v>114</v>
      </c>
      <c r="C340" s="241"/>
      <c r="D340" s="242"/>
      <c r="E340" s="157">
        <v>819</v>
      </c>
      <c r="F340" s="139">
        <v>800</v>
      </c>
      <c r="G340" s="157">
        <v>832.93</v>
      </c>
      <c r="H340" s="121">
        <f aca="true" t="shared" si="20" ref="H340:H347">G340/E340*100</f>
        <v>101.7008547008547</v>
      </c>
      <c r="I340" s="121">
        <f t="shared" si="19"/>
        <v>104.11625</v>
      </c>
    </row>
    <row r="341" spans="1:9" ht="12.75">
      <c r="A341" s="159">
        <v>550</v>
      </c>
      <c r="B341" s="247" t="s">
        <v>94</v>
      </c>
      <c r="C341" s="247"/>
      <c r="D341" s="247"/>
      <c r="E341" s="120">
        <v>3032.03</v>
      </c>
      <c r="F341" s="139">
        <v>3200</v>
      </c>
      <c r="G341" s="120">
        <v>955.52</v>
      </c>
      <c r="H341" s="121">
        <f t="shared" si="20"/>
        <v>31.514200057387292</v>
      </c>
      <c r="I341" s="121">
        <f t="shared" si="19"/>
        <v>29.86</v>
      </c>
    </row>
    <row r="342" spans="1:9" ht="12.75">
      <c r="A342" s="159">
        <v>551</v>
      </c>
      <c r="B342" s="247" t="s">
        <v>26</v>
      </c>
      <c r="C342" s="247"/>
      <c r="D342" s="247"/>
      <c r="E342" s="120">
        <v>181.9</v>
      </c>
      <c r="F342" s="139">
        <v>250</v>
      </c>
      <c r="G342" s="120">
        <v>410.97</v>
      </c>
      <c r="H342" s="121">
        <f t="shared" si="20"/>
        <v>225.93183067619572</v>
      </c>
      <c r="I342" s="121">
        <f t="shared" si="19"/>
        <v>164.388</v>
      </c>
    </row>
    <row r="343" spans="1:9" ht="12.75">
      <c r="A343" s="159">
        <v>552</v>
      </c>
      <c r="B343" s="247" t="s">
        <v>95</v>
      </c>
      <c r="C343" s="247"/>
      <c r="D343" s="247"/>
      <c r="E343" s="120">
        <v>538</v>
      </c>
      <c r="F343" s="139">
        <v>800</v>
      </c>
      <c r="G343" s="120">
        <v>621</v>
      </c>
      <c r="H343" s="121">
        <f t="shared" si="20"/>
        <v>115.4275092936803</v>
      </c>
      <c r="I343" s="121">
        <f t="shared" si="19"/>
        <v>77.625</v>
      </c>
    </row>
    <row r="344" spans="1:9" ht="12.75">
      <c r="A344" s="159">
        <v>553</v>
      </c>
      <c r="B344" s="220" t="s">
        <v>96</v>
      </c>
      <c r="C344" s="40"/>
      <c r="D344" s="40"/>
      <c r="E344" s="120">
        <v>0.8</v>
      </c>
      <c r="F344" s="139">
        <v>0</v>
      </c>
      <c r="G344" s="120">
        <v>0</v>
      </c>
      <c r="H344" s="121">
        <v>0</v>
      </c>
      <c r="I344" s="121">
        <v>0</v>
      </c>
    </row>
    <row r="345" spans="1:9" ht="10.5" customHeight="1">
      <c r="A345" s="160">
        <v>554</v>
      </c>
      <c r="B345" s="247" t="s">
        <v>115</v>
      </c>
      <c r="C345" s="247"/>
      <c r="D345" s="247"/>
      <c r="E345" s="120">
        <v>811.99</v>
      </c>
      <c r="F345" s="139">
        <v>1000</v>
      </c>
      <c r="G345" s="120">
        <v>683.81</v>
      </c>
      <c r="H345" s="121">
        <f t="shared" si="20"/>
        <v>84.21409130654318</v>
      </c>
      <c r="I345" s="121">
        <f t="shared" si="19"/>
        <v>68.38099999999999</v>
      </c>
    </row>
    <row r="346" spans="1:9" ht="12.75">
      <c r="A346" s="159">
        <v>555</v>
      </c>
      <c r="B346" s="247" t="s">
        <v>97</v>
      </c>
      <c r="C346" s="247"/>
      <c r="D346" s="247"/>
      <c r="E346" s="120">
        <v>2383.4</v>
      </c>
      <c r="F346" s="183">
        <v>2000</v>
      </c>
      <c r="G346" s="120">
        <v>2536.04</v>
      </c>
      <c r="H346" s="121">
        <f t="shared" si="20"/>
        <v>106.40429638331794</v>
      </c>
      <c r="I346" s="121">
        <f t="shared" si="19"/>
        <v>126.80199999999999</v>
      </c>
    </row>
    <row r="347" spans="1:9" ht="12.75">
      <c r="A347" s="159">
        <v>559</v>
      </c>
      <c r="B347" s="247" t="s">
        <v>99</v>
      </c>
      <c r="C347" s="247"/>
      <c r="D347" s="247"/>
      <c r="E347" s="120">
        <v>422.66</v>
      </c>
      <c r="F347" s="139">
        <v>500</v>
      </c>
      <c r="G347" s="120">
        <v>408.23</v>
      </c>
      <c r="H347" s="121">
        <f t="shared" si="20"/>
        <v>96.58590829508353</v>
      </c>
      <c r="I347" s="121">
        <f t="shared" si="19"/>
        <v>81.646</v>
      </c>
    </row>
    <row r="348" spans="1:9" ht="12.75">
      <c r="A348" s="159">
        <v>561</v>
      </c>
      <c r="B348" s="219" t="s">
        <v>100</v>
      </c>
      <c r="C348" s="182"/>
      <c r="D348" s="29"/>
      <c r="E348" s="120">
        <v>0</v>
      </c>
      <c r="F348" s="139">
        <v>0</v>
      </c>
      <c r="G348" s="120">
        <v>0</v>
      </c>
      <c r="H348" s="121">
        <v>0</v>
      </c>
      <c r="I348" s="121">
        <v>0</v>
      </c>
    </row>
    <row r="349" spans="1:9" ht="12.75">
      <c r="A349" s="159">
        <v>575</v>
      </c>
      <c r="B349" s="219" t="s">
        <v>125</v>
      </c>
      <c r="C349" s="182"/>
      <c r="D349" s="29"/>
      <c r="E349" s="120">
        <v>157.62</v>
      </c>
      <c r="F349" s="139">
        <v>0</v>
      </c>
      <c r="G349" s="120">
        <v>0</v>
      </c>
      <c r="H349" s="121">
        <v>0</v>
      </c>
      <c r="I349" s="121">
        <v>0</v>
      </c>
    </row>
    <row r="350" spans="1:9" ht="12.75">
      <c r="A350" s="159">
        <v>579</v>
      </c>
      <c r="B350" s="240" t="s">
        <v>106</v>
      </c>
      <c r="C350" s="241"/>
      <c r="D350" s="242"/>
      <c r="E350" s="120">
        <v>0</v>
      </c>
      <c r="F350" s="139">
        <v>0</v>
      </c>
      <c r="G350" s="120">
        <v>0</v>
      </c>
      <c r="H350" s="121">
        <v>0</v>
      </c>
      <c r="I350" s="121">
        <v>0</v>
      </c>
    </row>
    <row r="351" spans="1:9" ht="12.75">
      <c r="A351" s="159">
        <v>591</v>
      </c>
      <c r="B351" s="240" t="s">
        <v>120</v>
      </c>
      <c r="C351" s="241"/>
      <c r="D351" s="242"/>
      <c r="E351" s="120">
        <v>0</v>
      </c>
      <c r="F351" s="139">
        <v>0</v>
      </c>
      <c r="G351" s="120">
        <v>0</v>
      </c>
      <c r="H351" s="121">
        <v>0</v>
      </c>
      <c r="I351" s="121">
        <v>0</v>
      </c>
    </row>
    <row r="352" spans="1:9" ht="12.75">
      <c r="A352" s="159">
        <v>985</v>
      </c>
      <c r="B352" s="181" t="s">
        <v>153</v>
      </c>
      <c r="C352" s="182"/>
      <c r="D352" s="29"/>
      <c r="E352" s="120">
        <v>0</v>
      </c>
      <c r="F352" s="139">
        <v>0</v>
      </c>
      <c r="G352" s="120">
        <v>0</v>
      </c>
      <c r="H352" s="121">
        <v>0</v>
      </c>
      <c r="I352" s="121">
        <v>0</v>
      </c>
    </row>
    <row r="353" spans="1:9" ht="12.75">
      <c r="A353" s="159">
        <v>988</v>
      </c>
      <c r="B353" s="181" t="s">
        <v>154</v>
      </c>
      <c r="C353" s="182"/>
      <c r="D353" s="29"/>
      <c r="E353" s="120">
        <v>97192</v>
      </c>
      <c r="F353" s="139">
        <v>0</v>
      </c>
      <c r="G353" s="120">
        <v>0</v>
      </c>
      <c r="H353" s="121">
        <v>100</v>
      </c>
      <c r="I353" s="121">
        <v>0</v>
      </c>
    </row>
    <row r="354" spans="1:9" ht="12.75">
      <c r="A354" s="295" t="s">
        <v>40</v>
      </c>
      <c r="B354" s="295"/>
      <c r="C354" s="295"/>
      <c r="D354" s="295"/>
      <c r="E354" s="145">
        <f>SUM(E328:E353)</f>
        <v>601344.96</v>
      </c>
      <c r="F354" s="146">
        <f>SUM(F328:F353)</f>
        <v>570394</v>
      </c>
      <c r="G354" s="146">
        <f>SUM(G328:G353)</f>
        <v>512729.3399999999</v>
      </c>
      <c r="H354" s="147">
        <f>G354/E354*100</f>
        <v>85.26376274942089</v>
      </c>
      <c r="I354" s="147">
        <f>G354/F354*100</f>
        <v>89.89038103486361</v>
      </c>
    </row>
    <row r="355" spans="1:9" ht="12.75">
      <c r="A355" s="296" t="s">
        <v>41</v>
      </c>
      <c r="B355" s="296"/>
      <c r="C355" s="296"/>
      <c r="D355" s="296"/>
      <c r="E355" s="186">
        <f>E326-E354</f>
        <v>-292950.52999999997</v>
      </c>
      <c r="F355" s="188">
        <f>F326-F354</f>
        <v>-242698</v>
      </c>
      <c r="G355" s="186">
        <f>G326-G354</f>
        <v>-197208.3999999999</v>
      </c>
      <c r="H355" s="218">
        <f>G355/E355*100</f>
        <v>67.31798710178128</v>
      </c>
      <c r="I355" s="218">
        <f>G355/F355*100</f>
        <v>81.25670586490202</v>
      </c>
    </row>
    <row r="356" spans="1:9" ht="12.75">
      <c r="A356" s="211"/>
      <c r="B356" s="181" t="s">
        <v>154</v>
      </c>
      <c r="C356" s="182"/>
      <c r="D356" s="29"/>
      <c r="E356" s="120">
        <v>0</v>
      </c>
      <c r="F356" s="139">
        <v>0</v>
      </c>
      <c r="G356" s="120">
        <v>24971</v>
      </c>
      <c r="H356" s="121">
        <v>0</v>
      </c>
      <c r="I356" s="121">
        <v>0</v>
      </c>
    </row>
    <row r="357" spans="1:9" ht="12.75">
      <c r="A357" s="211"/>
      <c r="B357" s="219" t="s">
        <v>172</v>
      </c>
      <c r="C357" s="182"/>
      <c r="D357" s="29"/>
      <c r="E357" s="120">
        <v>0</v>
      </c>
      <c r="F357" s="139">
        <v>0</v>
      </c>
      <c r="G357" s="186">
        <v>-222179</v>
      </c>
      <c r="H357" s="121">
        <v>0</v>
      </c>
      <c r="I357" s="121">
        <v>0</v>
      </c>
    </row>
    <row r="358" spans="5:9" ht="12.75">
      <c r="E358"/>
      <c r="F358"/>
      <c r="G358"/>
      <c r="H358"/>
      <c r="I358"/>
    </row>
    <row r="359" spans="5:9" ht="12.75">
      <c r="E359"/>
      <c r="F359"/>
      <c r="G359"/>
      <c r="H359"/>
      <c r="I359"/>
    </row>
    <row r="360" spans="5:9" ht="12.75">
      <c r="E360"/>
      <c r="F360"/>
      <c r="G360"/>
      <c r="H360"/>
      <c r="I360"/>
    </row>
    <row r="361" spans="5:9" ht="12.75">
      <c r="E361"/>
      <c r="F361"/>
      <c r="G361"/>
      <c r="H361"/>
      <c r="I361"/>
    </row>
    <row r="362" spans="5:9" ht="12.75">
      <c r="E362"/>
      <c r="F362"/>
      <c r="G362"/>
      <c r="H362"/>
      <c r="I362"/>
    </row>
    <row r="363" spans="5:9" ht="12.75">
      <c r="E363"/>
      <c r="F363"/>
      <c r="G363"/>
      <c r="H363"/>
      <c r="I363"/>
    </row>
    <row r="364" spans="5:9" ht="12.75">
      <c r="E364"/>
      <c r="F364"/>
      <c r="G364"/>
      <c r="H364"/>
      <c r="I364"/>
    </row>
    <row r="365" spans="5:9" ht="12.75">
      <c r="E365"/>
      <c r="F365"/>
      <c r="G365"/>
      <c r="H365"/>
      <c r="I365"/>
    </row>
    <row r="366" spans="5:9" ht="12.75">
      <c r="E366"/>
      <c r="F366"/>
      <c r="G366"/>
      <c r="H366"/>
      <c r="I366"/>
    </row>
    <row r="367" spans="1:14" s="156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5:9" ht="12.75">
      <c r="E368"/>
      <c r="F368"/>
      <c r="G368"/>
      <c r="H368"/>
      <c r="I368"/>
    </row>
    <row r="369" spans="5:9" ht="12.75">
      <c r="E369"/>
      <c r="F369"/>
      <c r="G369"/>
      <c r="H369"/>
      <c r="I369"/>
    </row>
    <row r="370" spans="5:9" ht="12.75">
      <c r="E370"/>
      <c r="F370"/>
      <c r="G370"/>
      <c r="H370"/>
      <c r="I370"/>
    </row>
    <row r="371" spans="5:9" ht="12.75">
      <c r="E371"/>
      <c r="F371"/>
      <c r="G371"/>
      <c r="H371"/>
      <c r="I371"/>
    </row>
    <row r="372" spans="5:9" ht="12.75">
      <c r="E372"/>
      <c r="F372"/>
      <c r="G372"/>
      <c r="H372"/>
      <c r="I372"/>
    </row>
    <row r="373" spans="5:9" ht="12.75">
      <c r="E373"/>
      <c r="F373"/>
      <c r="G373"/>
      <c r="H373"/>
      <c r="I373"/>
    </row>
    <row r="374" spans="5:9" ht="12.75">
      <c r="E374"/>
      <c r="F374"/>
      <c r="G374"/>
      <c r="H374"/>
      <c r="I374"/>
    </row>
    <row r="375" spans="5:9" ht="12.75">
      <c r="E375"/>
      <c r="F375"/>
      <c r="G375"/>
      <c r="H375"/>
      <c r="I375"/>
    </row>
    <row r="376" spans="5:9" ht="12.75">
      <c r="E376"/>
      <c r="F376"/>
      <c r="G376"/>
      <c r="H376"/>
      <c r="I376"/>
    </row>
    <row r="377" spans="5:9" ht="12.75">
      <c r="E377"/>
      <c r="F377"/>
      <c r="G377"/>
      <c r="H377"/>
      <c r="I377"/>
    </row>
    <row r="378" spans="5:9" ht="12.75">
      <c r="E378"/>
      <c r="F378"/>
      <c r="G378"/>
      <c r="H378"/>
      <c r="I378"/>
    </row>
    <row r="379" spans="5:9" ht="12.75">
      <c r="E379"/>
      <c r="F379"/>
      <c r="G379"/>
      <c r="H379"/>
      <c r="I379"/>
    </row>
    <row r="380" spans="5:9" ht="12.75">
      <c r="E380"/>
      <c r="F380"/>
      <c r="G380"/>
      <c r="H380"/>
      <c r="I380"/>
    </row>
    <row r="381" spans="5:9" ht="12.75">
      <c r="E381"/>
      <c r="F381"/>
      <c r="G381"/>
      <c r="H381"/>
      <c r="I381"/>
    </row>
    <row r="382" spans="5:9" ht="12.75">
      <c r="E382"/>
      <c r="F382"/>
      <c r="G382"/>
      <c r="H382"/>
      <c r="I382"/>
    </row>
    <row r="383" spans="5:9" ht="12.75">
      <c r="E383"/>
      <c r="F383"/>
      <c r="G383"/>
      <c r="H383"/>
      <c r="I383"/>
    </row>
    <row r="384" spans="5:9" ht="12.75">
      <c r="E384"/>
      <c r="F384"/>
      <c r="G384"/>
      <c r="H384"/>
      <c r="I384"/>
    </row>
    <row r="385" spans="5:9" ht="12.75">
      <c r="E385"/>
      <c r="F385"/>
      <c r="G385"/>
      <c r="H385"/>
      <c r="I385"/>
    </row>
    <row r="387" spans="5:9" ht="12.75">
      <c r="E387"/>
      <c r="F387"/>
      <c r="G387"/>
      <c r="H387"/>
      <c r="I387"/>
    </row>
    <row r="388" spans="5:9" ht="12.75">
      <c r="E388"/>
      <c r="F388"/>
      <c r="G388"/>
      <c r="H388"/>
      <c r="I388"/>
    </row>
    <row r="389" spans="5:9" ht="12.75">
      <c r="E389"/>
      <c r="F389"/>
      <c r="G389"/>
      <c r="H389"/>
      <c r="I389"/>
    </row>
    <row r="390" spans="5:9" ht="12.75">
      <c r="E390"/>
      <c r="F390"/>
      <c r="G390"/>
      <c r="H390"/>
      <c r="I390"/>
    </row>
    <row r="391" spans="5:9" ht="12.75">
      <c r="E391"/>
      <c r="F391"/>
      <c r="G391"/>
      <c r="H391"/>
      <c r="I391"/>
    </row>
    <row r="392" spans="5:9" ht="12.75" customHeight="1">
      <c r="E392"/>
      <c r="F392"/>
      <c r="G392"/>
      <c r="H392"/>
      <c r="I392"/>
    </row>
    <row r="393" spans="5:9" ht="12.75">
      <c r="E393"/>
      <c r="F393"/>
      <c r="G393"/>
      <c r="H393"/>
      <c r="I393"/>
    </row>
    <row r="394" spans="5:9" ht="12.75" customHeight="1">
      <c r="E394"/>
      <c r="F394"/>
      <c r="G394"/>
      <c r="H394"/>
      <c r="I394"/>
    </row>
    <row r="395" spans="5:9" ht="12.75">
      <c r="E395"/>
      <c r="F395"/>
      <c r="G395"/>
      <c r="H395"/>
      <c r="I395"/>
    </row>
    <row r="396" spans="5:9" ht="12.75">
      <c r="E396"/>
      <c r="F396"/>
      <c r="G396"/>
      <c r="H396"/>
      <c r="I396"/>
    </row>
    <row r="397" spans="5:9" ht="12.75">
      <c r="E397"/>
      <c r="F397"/>
      <c r="G397"/>
      <c r="H397"/>
      <c r="I397"/>
    </row>
    <row r="398" spans="5:9" ht="12.75">
      <c r="E398"/>
      <c r="F398"/>
      <c r="G398"/>
      <c r="H398"/>
      <c r="I398"/>
    </row>
    <row r="399" spans="5:9" ht="12.75">
      <c r="E399"/>
      <c r="F399"/>
      <c r="G399"/>
      <c r="H399"/>
      <c r="I399"/>
    </row>
    <row r="400" spans="5:9" ht="12.75">
      <c r="E400"/>
      <c r="F400"/>
      <c r="G400"/>
      <c r="H400"/>
      <c r="I400"/>
    </row>
    <row r="401" spans="5:9" ht="12.75">
      <c r="E401"/>
      <c r="F401"/>
      <c r="G401"/>
      <c r="H401"/>
      <c r="I401"/>
    </row>
    <row r="402" spans="5:9" ht="12.75">
      <c r="E402"/>
      <c r="F402"/>
      <c r="G402"/>
      <c r="H402"/>
      <c r="I402"/>
    </row>
    <row r="403" spans="5:9" ht="12.75">
      <c r="E403"/>
      <c r="F403"/>
      <c r="G403"/>
      <c r="H403"/>
      <c r="I403"/>
    </row>
    <row r="404" spans="5:9" ht="12.75">
      <c r="E404"/>
      <c r="F404"/>
      <c r="G404"/>
      <c r="H404"/>
      <c r="I404"/>
    </row>
    <row r="405" spans="5:9" ht="12.75">
      <c r="E405"/>
      <c r="F405"/>
      <c r="G405"/>
      <c r="H405"/>
      <c r="I405"/>
    </row>
    <row r="406" spans="5:9" ht="12.75">
      <c r="E406"/>
      <c r="F406"/>
      <c r="G406"/>
      <c r="H406"/>
      <c r="I406"/>
    </row>
    <row r="407" spans="5:9" ht="12.75">
      <c r="E407"/>
      <c r="F407"/>
      <c r="G407"/>
      <c r="H407"/>
      <c r="I407"/>
    </row>
    <row r="408" spans="5:9" ht="12.75">
      <c r="E408"/>
      <c r="F408"/>
      <c r="G408"/>
      <c r="H408"/>
      <c r="I408"/>
    </row>
    <row r="409" spans="5:9" ht="12.75">
      <c r="E409"/>
      <c r="F409"/>
      <c r="G409"/>
      <c r="H409"/>
      <c r="I409"/>
    </row>
    <row r="410" spans="5:9" ht="12.75">
      <c r="E410"/>
      <c r="F410"/>
      <c r="G410"/>
      <c r="H410"/>
      <c r="I410"/>
    </row>
    <row r="411" spans="5:9" ht="12.75">
      <c r="E411"/>
      <c r="F411"/>
      <c r="G411"/>
      <c r="H411"/>
      <c r="I411"/>
    </row>
    <row r="412" spans="5:9" ht="12.75">
      <c r="E412"/>
      <c r="F412"/>
      <c r="G412"/>
      <c r="H412"/>
      <c r="I412"/>
    </row>
    <row r="413" spans="5:9" ht="12.75">
      <c r="E413"/>
      <c r="F413"/>
      <c r="G413"/>
      <c r="H413"/>
      <c r="I413"/>
    </row>
    <row r="414" spans="5:9" ht="12.75">
      <c r="E414"/>
      <c r="F414"/>
      <c r="G414"/>
      <c r="H414"/>
      <c r="I414"/>
    </row>
    <row r="415" spans="5:9" ht="12.75">
      <c r="E415"/>
      <c r="F415"/>
      <c r="G415"/>
      <c r="H415"/>
      <c r="I415"/>
    </row>
    <row r="416" spans="5:9" ht="12.75">
      <c r="E416"/>
      <c r="F416"/>
      <c r="G416"/>
      <c r="H416"/>
      <c r="I416"/>
    </row>
    <row r="417" spans="5:9" ht="12.75">
      <c r="E417"/>
      <c r="F417"/>
      <c r="G417"/>
      <c r="H417"/>
      <c r="I417"/>
    </row>
    <row r="418" spans="5:9" ht="12.75">
      <c r="E418"/>
      <c r="F418"/>
      <c r="G418"/>
      <c r="H418"/>
      <c r="I418"/>
    </row>
    <row r="419" spans="5:9" ht="12.75">
      <c r="E419"/>
      <c r="F419"/>
      <c r="G419"/>
      <c r="H419"/>
      <c r="I419"/>
    </row>
    <row r="420" spans="5:9" ht="12.75">
      <c r="E420"/>
      <c r="F420"/>
      <c r="G420"/>
      <c r="H420"/>
      <c r="I420"/>
    </row>
    <row r="421" spans="5:9" ht="12.75">
      <c r="E421"/>
      <c r="F421"/>
      <c r="G421"/>
      <c r="H421"/>
      <c r="I421"/>
    </row>
    <row r="422" spans="5:9" ht="12.75">
      <c r="E422"/>
      <c r="F422"/>
      <c r="G422"/>
      <c r="H422"/>
      <c r="I422"/>
    </row>
    <row r="423" spans="5:9" ht="12.75">
      <c r="E423"/>
      <c r="F423"/>
      <c r="G423"/>
      <c r="H423"/>
      <c r="I423"/>
    </row>
    <row r="424" spans="5:9" ht="12.75">
      <c r="E424"/>
      <c r="F424"/>
      <c r="G424"/>
      <c r="H424"/>
      <c r="I424"/>
    </row>
    <row r="425" spans="5:9" ht="12.75">
      <c r="E425"/>
      <c r="F425"/>
      <c r="G425"/>
      <c r="H425"/>
      <c r="I425"/>
    </row>
    <row r="426" spans="5:9" ht="12.75">
      <c r="E426"/>
      <c r="F426"/>
      <c r="G426"/>
      <c r="H426"/>
      <c r="I426"/>
    </row>
    <row r="427" spans="5:9" ht="12.75">
      <c r="E427"/>
      <c r="F427"/>
      <c r="G427"/>
      <c r="H427"/>
      <c r="I427"/>
    </row>
    <row r="428" spans="5:9" ht="12.75">
      <c r="E428"/>
      <c r="F428"/>
      <c r="G428"/>
      <c r="H428"/>
      <c r="I428"/>
    </row>
    <row r="429" spans="5:9" ht="12.75">
      <c r="E429"/>
      <c r="F429"/>
      <c r="G429"/>
      <c r="H429"/>
      <c r="I429"/>
    </row>
    <row r="430" spans="5:9" ht="12.75">
      <c r="E430"/>
      <c r="F430"/>
      <c r="G430"/>
      <c r="H430"/>
      <c r="I430"/>
    </row>
    <row r="431" spans="5:9" ht="12.75">
      <c r="E431"/>
      <c r="F431"/>
      <c r="G431"/>
      <c r="H431"/>
      <c r="I431"/>
    </row>
    <row r="432" spans="5:9" ht="12.75">
      <c r="E432"/>
      <c r="F432"/>
      <c r="G432"/>
      <c r="H432"/>
      <c r="I432"/>
    </row>
    <row r="433" spans="5:9" ht="12.75">
      <c r="E433"/>
      <c r="F433"/>
      <c r="G433"/>
      <c r="H433"/>
      <c r="I433"/>
    </row>
    <row r="434" spans="5:9" ht="12.75">
      <c r="E434"/>
      <c r="F434"/>
      <c r="G434"/>
      <c r="H434"/>
      <c r="I434"/>
    </row>
    <row r="435" spans="5:9" ht="12.75">
      <c r="E435"/>
      <c r="F435"/>
      <c r="G435"/>
      <c r="H435"/>
      <c r="I435"/>
    </row>
    <row r="436" spans="5:9" ht="12.75">
      <c r="E436"/>
      <c r="F436"/>
      <c r="G436"/>
      <c r="H436"/>
      <c r="I436"/>
    </row>
    <row r="437" spans="5:9" ht="12.75">
      <c r="E437"/>
      <c r="F437"/>
      <c r="G437"/>
      <c r="H437"/>
      <c r="I437"/>
    </row>
    <row r="438" spans="5:9" ht="12.75">
      <c r="E438"/>
      <c r="F438"/>
      <c r="G438"/>
      <c r="H438"/>
      <c r="I438"/>
    </row>
    <row r="439" spans="5:9" ht="12.75">
      <c r="E439"/>
      <c r="F439"/>
      <c r="G439"/>
      <c r="H439"/>
      <c r="I439"/>
    </row>
    <row r="440" spans="5:9" ht="12.75">
      <c r="E440"/>
      <c r="F440"/>
      <c r="G440"/>
      <c r="H440"/>
      <c r="I440"/>
    </row>
    <row r="441" spans="5:9" ht="12.75">
      <c r="E441"/>
      <c r="F441"/>
      <c r="G441"/>
      <c r="H441"/>
      <c r="I441"/>
    </row>
    <row r="442" spans="1:9" ht="12.75">
      <c r="A442" s="156"/>
      <c r="B442" s="156"/>
      <c r="C442" s="156"/>
      <c r="D442" s="156"/>
      <c r="E442" s="156"/>
      <c r="F442" s="156"/>
      <c r="G442" s="156"/>
      <c r="H442" s="156"/>
      <c r="I442" s="156"/>
    </row>
    <row r="443" spans="5:9" ht="12.75">
      <c r="E443"/>
      <c r="F443"/>
      <c r="G443"/>
      <c r="H443"/>
      <c r="I443"/>
    </row>
    <row r="444" spans="5:9" ht="12.75">
      <c r="E444"/>
      <c r="F444"/>
      <c r="G444"/>
      <c r="H444"/>
      <c r="I444"/>
    </row>
    <row r="445" spans="5:9" ht="12.75">
      <c r="E445"/>
      <c r="F445"/>
      <c r="G445"/>
      <c r="H445"/>
      <c r="I445"/>
    </row>
    <row r="446" spans="5:9" ht="12.75">
      <c r="E446"/>
      <c r="F446"/>
      <c r="G446"/>
      <c r="H446"/>
      <c r="I446"/>
    </row>
    <row r="447" spans="5:9" ht="12.75">
      <c r="E447"/>
      <c r="F447"/>
      <c r="G447"/>
      <c r="H447"/>
      <c r="I447"/>
    </row>
    <row r="448" spans="5:9" ht="12.75">
      <c r="E448"/>
      <c r="F448"/>
      <c r="G448"/>
      <c r="H448"/>
      <c r="I448"/>
    </row>
    <row r="449" spans="5:9" ht="12.75">
      <c r="E449"/>
      <c r="F449"/>
      <c r="G449"/>
      <c r="H449"/>
      <c r="I449"/>
    </row>
    <row r="450" spans="5:9" ht="12.75">
      <c r="E450"/>
      <c r="F450"/>
      <c r="G450"/>
      <c r="H450"/>
      <c r="I450"/>
    </row>
    <row r="451" spans="5:9" ht="12.75">
      <c r="E451"/>
      <c r="F451"/>
      <c r="G451"/>
      <c r="H451"/>
      <c r="I451"/>
    </row>
    <row r="452" spans="5:9" ht="12.75">
      <c r="E452"/>
      <c r="F452"/>
      <c r="G452"/>
      <c r="H452"/>
      <c r="I452"/>
    </row>
    <row r="453" spans="5:9" ht="12.75">
      <c r="E453"/>
      <c r="F453"/>
      <c r="G453"/>
      <c r="H453"/>
      <c r="I453"/>
    </row>
    <row r="454" spans="5:9" ht="12.75">
      <c r="E454"/>
      <c r="F454"/>
      <c r="G454"/>
      <c r="H454"/>
      <c r="I454"/>
    </row>
    <row r="455" spans="5:9" ht="12.75">
      <c r="E455"/>
      <c r="F455"/>
      <c r="G455"/>
      <c r="H455"/>
      <c r="I455"/>
    </row>
    <row r="456" spans="5:9" ht="12.75">
      <c r="E456"/>
      <c r="F456"/>
      <c r="G456"/>
      <c r="H456"/>
      <c r="I456"/>
    </row>
    <row r="457" spans="5:9" ht="12.75">
      <c r="E457"/>
      <c r="F457"/>
      <c r="G457"/>
      <c r="H457"/>
      <c r="I457"/>
    </row>
    <row r="458" spans="5:9" ht="12.75">
      <c r="E458"/>
      <c r="F458"/>
      <c r="G458"/>
      <c r="H458"/>
      <c r="I458"/>
    </row>
    <row r="459" spans="5:9" ht="12.75">
      <c r="E459"/>
      <c r="F459"/>
      <c r="G459"/>
      <c r="H459"/>
      <c r="I459"/>
    </row>
    <row r="460" spans="5:9" ht="12.75">
      <c r="E460"/>
      <c r="F460"/>
      <c r="G460"/>
      <c r="H460"/>
      <c r="I460"/>
    </row>
    <row r="461" spans="5:9" ht="12.75">
      <c r="E461"/>
      <c r="F461"/>
      <c r="G461"/>
      <c r="H461"/>
      <c r="I461"/>
    </row>
    <row r="462" spans="5:9" ht="12.75">
      <c r="E462"/>
      <c r="F462"/>
      <c r="G462"/>
      <c r="H462"/>
      <c r="I462"/>
    </row>
    <row r="463" spans="5:9" ht="12.75">
      <c r="E463"/>
      <c r="F463"/>
      <c r="G463"/>
      <c r="H463"/>
      <c r="I463"/>
    </row>
    <row r="464" spans="5:9" ht="12.75">
      <c r="E464"/>
      <c r="F464"/>
      <c r="G464"/>
      <c r="H464"/>
      <c r="I464"/>
    </row>
    <row r="465" spans="5:9" ht="12.75">
      <c r="E465"/>
      <c r="F465"/>
      <c r="G465"/>
      <c r="H465"/>
      <c r="I465"/>
    </row>
    <row r="466" spans="5:9" ht="12.75">
      <c r="E466"/>
      <c r="F466"/>
      <c r="G466"/>
      <c r="H466"/>
      <c r="I466"/>
    </row>
    <row r="467" spans="5:9" ht="12.75">
      <c r="E467"/>
      <c r="F467"/>
      <c r="G467"/>
      <c r="H467"/>
      <c r="I467"/>
    </row>
    <row r="468" spans="5:9" ht="12.75">
      <c r="E468"/>
      <c r="F468"/>
      <c r="G468"/>
      <c r="H468"/>
      <c r="I468"/>
    </row>
    <row r="469" spans="5:9" ht="12.75">
      <c r="E469"/>
      <c r="F469"/>
      <c r="G469"/>
      <c r="H469"/>
      <c r="I469"/>
    </row>
    <row r="470" spans="5:9" ht="12.75">
      <c r="E470"/>
      <c r="F470"/>
      <c r="G470"/>
      <c r="H470"/>
      <c r="I470"/>
    </row>
    <row r="471" spans="5:9" ht="12.75">
      <c r="E471"/>
      <c r="F471"/>
      <c r="G471"/>
      <c r="H471"/>
      <c r="I471"/>
    </row>
    <row r="472" spans="5:9" ht="12.75">
      <c r="E472"/>
      <c r="F472"/>
      <c r="G472"/>
      <c r="H472"/>
      <c r="I472"/>
    </row>
    <row r="473" spans="5:9" ht="12.75">
      <c r="E473"/>
      <c r="F473"/>
      <c r="G473"/>
      <c r="H473"/>
      <c r="I473"/>
    </row>
    <row r="474" spans="5:9" ht="12.75">
      <c r="E474"/>
      <c r="F474"/>
      <c r="G474"/>
      <c r="H474"/>
      <c r="I474"/>
    </row>
    <row r="475" spans="5:9" ht="12.75">
      <c r="E475"/>
      <c r="F475"/>
      <c r="G475"/>
      <c r="H475"/>
      <c r="I475"/>
    </row>
    <row r="476" spans="5:9" ht="12.75">
      <c r="E476"/>
      <c r="F476"/>
      <c r="G476"/>
      <c r="H476"/>
      <c r="I476"/>
    </row>
    <row r="477" spans="5:9" ht="12.75">
      <c r="E477"/>
      <c r="F477"/>
      <c r="G477"/>
      <c r="H477"/>
      <c r="I477"/>
    </row>
    <row r="478" spans="5:9" ht="12.75">
      <c r="E478"/>
      <c r="F478"/>
      <c r="G478"/>
      <c r="H478"/>
      <c r="I478"/>
    </row>
    <row r="479" spans="5:9" ht="12.75">
      <c r="E479"/>
      <c r="F479"/>
      <c r="G479"/>
      <c r="H479"/>
      <c r="I479"/>
    </row>
    <row r="480" spans="5:9" ht="12.75">
      <c r="E480"/>
      <c r="F480"/>
      <c r="G480"/>
      <c r="H480"/>
      <c r="I480"/>
    </row>
    <row r="481" spans="5:9" ht="12.75">
      <c r="E481"/>
      <c r="F481"/>
      <c r="G481"/>
      <c r="H481"/>
      <c r="I481"/>
    </row>
    <row r="482" spans="5:9" ht="12.75">
      <c r="E482"/>
      <c r="F482"/>
      <c r="G482"/>
      <c r="H482"/>
      <c r="I482"/>
    </row>
    <row r="483" spans="5:9" ht="12.75">
      <c r="E483"/>
      <c r="F483"/>
      <c r="G483"/>
      <c r="H483"/>
      <c r="I483"/>
    </row>
    <row r="484" spans="5:9" ht="12.75">
      <c r="E484"/>
      <c r="F484"/>
      <c r="G484"/>
      <c r="H484"/>
      <c r="I484"/>
    </row>
    <row r="485" spans="5:9" ht="12.75">
      <c r="E485"/>
      <c r="F485"/>
      <c r="G485"/>
      <c r="H485"/>
      <c r="I485"/>
    </row>
    <row r="486" spans="5:9" ht="12.75">
      <c r="E486"/>
      <c r="F486"/>
      <c r="G486"/>
      <c r="H486"/>
      <c r="I486"/>
    </row>
    <row r="487" spans="5:9" ht="12.75">
      <c r="E487"/>
      <c r="F487"/>
      <c r="G487"/>
      <c r="H487"/>
      <c r="I487"/>
    </row>
    <row r="488" spans="5:9" ht="12.75">
      <c r="E488"/>
      <c r="F488"/>
      <c r="G488"/>
      <c r="H488"/>
      <c r="I488"/>
    </row>
    <row r="489" spans="5:9" ht="12.75">
      <c r="E489"/>
      <c r="F489"/>
      <c r="G489"/>
      <c r="H489"/>
      <c r="I489"/>
    </row>
    <row r="490" spans="5:9" ht="12.75">
      <c r="E490"/>
      <c r="F490"/>
      <c r="G490"/>
      <c r="H490"/>
      <c r="I490"/>
    </row>
    <row r="491" spans="5:9" ht="12.75">
      <c r="E491"/>
      <c r="F491"/>
      <c r="G491"/>
      <c r="H491"/>
      <c r="I491"/>
    </row>
    <row r="492" spans="5:9" ht="12.75">
      <c r="E492"/>
      <c r="F492"/>
      <c r="G492"/>
      <c r="H492"/>
      <c r="I492"/>
    </row>
    <row r="493" spans="5:9" ht="12.75">
      <c r="E493"/>
      <c r="F493"/>
      <c r="G493"/>
      <c r="H493"/>
      <c r="I493"/>
    </row>
    <row r="494" spans="5:9" ht="12.75">
      <c r="E494"/>
      <c r="F494"/>
      <c r="G494"/>
      <c r="H494"/>
      <c r="I494"/>
    </row>
    <row r="495" spans="1:9" ht="12.75">
      <c r="A495" s="156"/>
      <c r="B495" s="156"/>
      <c r="C495" s="156"/>
      <c r="D495" s="156"/>
      <c r="E495" s="156"/>
      <c r="F495" s="156"/>
      <c r="G495" s="156"/>
      <c r="H495" s="156"/>
      <c r="I495" s="156"/>
    </row>
    <row r="496" spans="5:9" ht="12.75">
      <c r="E496"/>
      <c r="F496"/>
      <c r="G496"/>
      <c r="H496"/>
      <c r="I496"/>
    </row>
    <row r="497" spans="5:9" ht="12.75">
      <c r="E497"/>
      <c r="F497"/>
      <c r="G497"/>
      <c r="H497"/>
      <c r="I497"/>
    </row>
    <row r="498" spans="5:9" ht="12.75">
      <c r="E498"/>
      <c r="F498"/>
      <c r="G498"/>
      <c r="H498"/>
      <c r="I498"/>
    </row>
    <row r="499" spans="5:9" ht="12.75">
      <c r="E499"/>
      <c r="F499"/>
      <c r="G499"/>
      <c r="H499"/>
      <c r="I499"/>
    </row>
    <row r="500" spans="5:9" ht="12.75">
      <c r="E500"/>
      <c r="F500"/>
      <c r="G500"/>
      <c r="H500"/>
      <c r="I500"/>
    </row>
    <row r="501" spans="5:9" ht="12.75">
      <c r="E501"/>
      <c r="F501"/>
      <c r="G501"/>
      <c r="H501"/>
      <c r="I501"/>
    </row>
    <row r="502" spans="5:9" ht="12.75">
      <c r="E502"/>
      <c r="F502"/>
      <c r="G502"/>
      <c r="H502"/>
      <c r="I502"/>
    </row>
    <row r="503" spans="5:9" ht="12.75">
      <c r="E503"/>
      <c r="F503"/>
      <c r="G503"/>
      <c r="H503"/>
      <c r="I503"/>
    </row>
    <row r="504" spans="5:9" ht="12.75">
      <c r="E504"/>
      <c r="F504"/>
      <c r="G504"/>
      <c r="H504"/>
      <c r="I504"/>
    </row>
  </sheetData>
  <sheetProtection/>
  <mergeCells count="207">
    <mergeCell ref="B351:D351"/>
    <mergeCell ref="A354:D354"/>
    <mergeCell ref="A355:D355"/>
    <mergeCell ref="H316:I316"/>
    <mergeCell ref="A318:D319"/>
    <mergeCell ref="B320:D320"/>
    <mergeCell ref="A321:D321"/>
    <mergeCell ref="A326:D326"/>
    <mergeCell ref="B328:D328"/>
    <mergeCell ref="B338:D338"/>
    <mergeCell ref="B305:D305"/>
    <mergeCell ref="A306:D306"/>
    <mergeCell ref="A307:D307"/>
    <mergeCell ref="A314:I314"/>
    <mergeCell ref="A315:I315"/>
    <mergeCell ref="B350:D350"/>
    <mergeCell ref="H318:I318"/>
    <mergeCell ref="B347:D347"/>
    <mergeCell ref="B333:D333"/>
    <mergeCell ref="B343:D343"/>
    <mergeCell ref="B293:D293"/>
    <mergeCell ref="B294:D294"/>
    <mergeCell ref="B295:D295"/>
    <mergeCell ref="B296:D296"/>
    <mergeCell ref="B297:D297"/>
    <mergeCell ref="B298:D298"/>
    <mergeCell ref="A258:D259"/>
    <mergeCell ref="H258:I258"/>
    <mergeCell ref="B260:D260"/>
    <mergeCell ref="A261:D261"/>
    <mergeCell ref="B276:D276"/>
    <mergeCell ref="B289:D289"/>
    <mergeCell ref="B286:D286"/>
    <mergeCell ref="B277:D277"/>
    <mergeCell ref="B279:D279"/>
    <mergeCell ref="B278:D278"/>
    <mergeCell ref="B234:D234"/>
    <mergeCell ref="B235:D235"/>
    <mergeCell ref="B237:D237"/>
    <mergeCell ref="A238:D238"/>
    <mergeCell ref="A239:D239"/>
    <mergeCell ref="A251:C251"/>
    <mergeCell ref="B201:D201"/>
    <mergeCell ref="A206:D206"/>
    <mergeCell ref="A207:D207"/>
    <mergeCell ref="B212:D212"/>
    <mergeCell ref="B230:D230"/>
    <mergeCell ref="B210:D210"/>
    <mergeCell ref="B213:D213"/>
    <mergeCell ref="B218:D218"/>
    <mergeCell ref="B217:D217"/>
    <mergeCell ref="B219:D219"/>
    <mergeCell ref="A192:I192"/>
    <mergeCell ref="H193:I193"/>
    <mergeCell ref="A195:D196"/>
    <mergeCell ref="H195:I195"/>
    <mergeCell ref="A191:I191"/>
    <mergeCell ref="B199:D199"/>
    <mergeCell ref="A198:D198"/>
    <mergeCell ref="B166:D166"/>
    <mergeCell ref="B167:D167"/>
    <mergeCell ref="B169:D169"/>
    <mergeCell ref="B174:D174"/>
    <mergeCell ref="A175:D175"/>
    <mergeCell ref="A176:D176"/>
    <mergeCell ref="B163:D163"/>
    <mergeCell ref="B164:D164"/>
    <mergeCell ref="B165:D165"/>
    <mergeCell ref="A145:D145"/>
    <mergeCell ref="A146:D146"/>
    <mergeCell ref="B149:D149"/>
    <mergeCell ref="B161:D161"/>
    <mergeCell ref="B148:D148"/>
    <mergeCell ref="A134:D135"/>
    <mergeCell ref="H134:I134"/>
    <mergeCell ref="A137:D137"/>
    <mergeCell ref="B152:D152"/>
    <mergeCell ref="B156:D156"/>
    <mergeCell ref="B136:D136"/>
    <mergeCell ref="B140:D140"/>
    <mergeCell ref="B147:D147"/>
    <mergeCell ref="B138:D138"/>
    <mergeCell ref="B115:D115"/>
    <mergeCell ref="A116:D116"/>
    <mergeCell ref="A117:D117"/>
    <mergeCell ref="A130:I130"/>
    <mergeCell ref="A131:I131"/>
    <mergeCell ref="H132:I132"/>
    <mergeCell ref="B101:D101"/>
    <mergeCell ref="B99:D99"/>
    <mergeCell ref="B77:D77"/>
    <mergeCell ref="B95:D95"/>
    <mergeCell ref="B85:D85"/>
    <mergeCell ref="B111:D111"/>
    <mergeCell ref="B89:D89"/>
    <mergeCell ref="B88:D88"/>
    <mergeCell ref="B104:D104"/>
    <mergeCell ref="B87:D87"/>
    <mergeCell ref="B72:D72"/>
    <mergeCell ref="A73:D73"/>
    <mergeCell ref="B74:D74"/>
    <mergeCell ref="B76:D76"/>
    <mergeCell ref="A83:D83"/>
    <mergeCell ref="A84:D84"/>
    <mergeCell ref="A58:D58"/>
    <mergeCell ref="A59:D59"/>
    <mergeCell ref="A67:I67"/>
    <mergeCell ref="A68:I68"/>
    <mergeCell ref="H69:I69"/>
    <mergeCell ref="A70:D71"/>
    <mergeCell ref="H70:I70"/>
    <mergeCell ref="B32:D32"/>
    <mergeCell ref="B42:D42"/>
    <mergeCell ref="B43:D43"/>
    <mergeCell ref="B45:D45"/>
    <mergeCell ref="B56:D56"/>
    <mergeCell ref="B57:D57"/>
    <mergeCell ref="B48:D48"/>
    <mergeCell ref="B54:D54"/>
    <mergeCell ref="B47:D47"/>
    <mergeCell ref="B13:D13"/>
    <mergeCell ref="B15:D15"/>
    <mergeCell ref="B17:D17"/>
    <mergeCell ref="A24:D24"/>
    <mergeCell ref="B30:D30"/>
    <mergeCell ref="B46:D46"/>
    <mergeCell ref="B36:D36"/>
    <mergeCell ref="B37:D37"/>
    <mergeCell ref="B28:D28"/>
    <mergeCell ref="B29:D29"/>
    <mergeCell ref="A3:C3"/>
    <mergeCell ref="A7:I7"/>
    <mergeCell ref="A9:D10"/>
    <mergeCell ref="H9:I9"/>
    <mergeCell ref="B11:D11"/>
    <mergeCell ref="A12:D12"/>
    <mergeCell ref="A6:I6"/>
    <mergeCell ref="B225:D225"/>
    <mergeCell ref="B79:D79"/>
    <mergeCell ref="B150:D150"/>
    <mergeCell ref="B331:D331"/>
    <mergeCell ref="B335:D335"/>
    <mergeCell ref="B222:D222"/>
    <mergeCell ref="B223:D223"/>
    <mergeCell ref="B224:D224"/>
    <mergeCell ref="B86:D86"/>
    <mergeCell ref="B103:D103"/>
    <mergeCell ref="B226:D226"/>
    <mergeCell ref="B35:D35"/>
    <mergeCell ref="B267:D267"/>
    <mergeCell ref="A254:I254"/>
    <mergeCell ref="A255:I255"/>
    <mergeCell ref="H256:I256"/>
    <mergeCell ref="B265:D265"/>
    <mergeCell ref="B154:D154"/>
    <mergeCell ref="B151:D151"/>
    <mergeCell ref="B157:D157"/>
    <mergeCell ref="B31:D31"/>
    <mergeCell ref="H8:I8"/>
    <mergeCell ref="B27:D27"/>
    <mergeCell ref="B33:D33"/>
    <mergeCell ref="B90:D90"/>
    <mergeCell ref="B94:D94"/>
    <mergeCell ref="B49:D49"/>
    <mergeCell ref="B40:D40"/>
    <mergeCell ref="B41:D41"/>
    <mergeCell ref="B44:D44"/>
    <mergeCell ref="B92:D92"/>
    <mergeCell ref="B153:D153"/>
    <mergeCell ref="B96:D96"/>
    <mergeCell ref="B97:D97"/>
    <mergeCell ref="B100:D100"/>
    <mergeCell ref="B142:D142"/>
    <mergeCell ref="B106:D106"/>
    <mergeCell ref="B107:D107"/>
    <mergeCell ref="B102:D102"/>
    <mergeCell ref="B105:D105"/>
    <mergeCell ref="A327:D327"/>
    <mergeCell ref="B334:D334"/>
    <mergeCell ref="B342:D342"/>
    <mergeCell ref="B341:D341"/>
    <mergeCell ref="B159:D159"/>
    <mergeCell ref="B209:D209"/>
    <mergeCell ref="B211:D211"/>
    <mergeCell ref="B162:D162"/>
    <mergeCell ref="B229:D229"/>
    <mergeCell ref="B208:D208"/>
    <mergeCell ref="B346:D346"/>
    <mergeCell ref="B287:D287"/>
    <mergeCell ref="B322:D322"/>
    <mergeCell ref="B332:D332"/>
    <mergeCell ref="B329:D329"/>
    <mergeCell ref="B292:D292"/>
    <mergeCell ref="B340:D340"/>
    <mergeCell ref="B345:D345"/>
    <mergeCell ref="B290:D290"/>
    <mergeCell ref="B291:D291"/>
    <mergeCell ref="B275:D275"/>
    <mergeCell ref="B281:D281"/>
    <mergeCell ref="B282:D282"/>
    <mergeCell ref="B285:D285"/>
    <mergeCell ref="B158:D158"/>
    <mergeCell ref="B280:D280"/>
    <mergeCell ref="B227:D227"/>
    <mergeCell ref="B228:D228"/>
    <mergeCell ref="B215:D215"/>
    <mergeCell ref="B214:D214"/>
  </mergeCells>
  <printOptions horizontalCentered="1"/>
  <pageMargins left="0.7480314960629921" right="0.35433070866141736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4" max="4" width="21.8515625" style="0" customWidth="1"/>
    <col min="5" max="7" width="11.28125" style="102" customWidth="1"/>
    <col min="8" max="9" width="6.7109375" style="110" customWidth="1"/>
    <col min="10" max="10" width="9.140625" style="0" customWidth="1"/>
    <col min="11" max="11" width="9.28125" style="0" hidden="1" customWidth="1"/>
    <col min="12" max="12" width="9.28125" style="0" customWidth="1"/>
  </cols>
  <sheetData>
    <row r="1" spans="1:9" ht="12.75">
      <c r="A1" s="67" t="s">
        <v>46</v>
      </c>
      <c r="B1" s="67"/>
      <c r="C1" s="67"/>
      <c r="D1" s="39"/>
      <c r="E1" s="113"/>
      <c r="F1" s="113"/>
      <c r="G1" s="113"/>
      <c r="H1" s="106"/>
      <c r="I1" s="106"/>
    </row>
    <row r="2" spans="1:9" ht="12.75">
      <c r="A2" s="277" t="s">
        <v>45</v>
      </c>
      <c r="B2" s="277"/>
      <c r="C2" s="277"/>
      <c r="D2" s="18"/>
      <c r="E2" s="114"/>
      <c r="F2" s="114"/>
      <c r="G2" s="114"/>
      <c r="H2" s="107"/>
      <c r="I2" s="107"/>
    </row>
    <row r="3" spans="1:9" ht="12.75">
      <c r="A3" s="3"/>
      <c r="B3" s="3"/>
      <c r="C3" s="3"/>
      <c r="D3" s="18"/>
      <c r="E3" s="114"/>
      <c r="F3" s="114"/>
      <c r="G3" s="114"/>
      <c r="H3" s="107"/>
      <c r="I3" s="107"/>
    </row>
    <row r="4" spans="1:9" ht="12.75">
      <c r="A4" s="3"/>
      <c r="B4" s="3"/>
      <c r="C4" s="3"/>
      <c r="D4" s="18"/>
      <c r="E4" s="114"/>
      <c r="F4" s="114"/>
      <c r="G4" s="114"/>
      <c r="H4" s="107"/>
      <c r="I4" s="107"/>
    </row>
    <row r="5" spans="1:9" ht="12.75">
      <c r="A5" s="277" t="s">
        <v>47</v>
      </c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77" t="s">
        <v>129</v>
      </c>
      <c r="B6" s="277"/>
      <c r="C6" s="277"/>
      <c r="D6" s="277"/>
      <c r="E6" s="277"/>
      <c r="F6" s="277"/>
      <c r="G6" s="277"/>
      <c r="H6" s="277"/>
      <c r="I6" s="277"/>
    </row>
    <row r="7" spans="1:9" ht="12.75">
      <c r="A7" s="3"/>
      <c r="B7" s="2"/>
      <c r="C7" s="2"/>
      <c r="D7" s="2"/>
      <c r="E7" s="115"/>
      <c r="F7" s="115"/>
      <c r="G7" s="115"/>
      <c r="H7" s="282" t="s">
        <v>70</v>
      </c>
      <c r="I7" s="282"/>
    </row>
    <row r="8" spans="1:9" ht="12.75">
      <c r="A8" s="308" t="s">
        <v>0</v>
      </c>
      <c r="B8" s="309"/>
      <c r="C8" s="309"/>
      <c r="D8" s="310"/>
      <c r="E8" s="141" t="s">
        <v>49</v>
      </c>
      <c r="F8" s="141" t="s">
        <v>51</v>
      </c>
      <c r="G8" s="140" t="s">
        <v>49</v>
      </c>
      <c r="H8" s="307" t="s">
        <v>54</v>
      </c>
      <c r="I8" s="307"/>
    </row>
    <row r="9" spans="1:9" ht="12.75">
      <c r="A9" s="311"/>
      <c r="B9" s="312"/>
      <c r="C9" s="312"/>
      <c r="D9" s="313"/>
      <c r="E9" s="144" t="s">
        <v>121</v>
      </c>
      <c r="F9" s="144" t="s">
        <v>122</v>
      </c>
      <c r="G9" s="143" t="s">
        <v>122</v>
      </c>
      <c r="H9" s="148" t="s">
        <v>62</v>
      </c>
      <c r="I9" s="148" t="s">
        <v>63</v>
      </c>
    </row>
    <row r="10" spans="1:9" ht="10.5" customHeight="1">
      <c r="A10" s="42">
        <v>1</v>
      </c>
      <c r="B10" s="255">
        <v>2</v>
      </c>
      <c r="C10" s="255"/>
      <c r="D10" s="256"/>
      <c r="E10" s="169">
        <v>3</v>
      </c>
      <c r="F10" s="169">
        <v>4</v>
      </c>
      <c r="G10" s="169">
        <v>5</v>
      </c>
      <c r="H10" s="170">
        <v>6</v>
      </c>
      <c r="I10" s="170">
        <v>7</v>
      </c>
    </row>
    <row r="11" spans="1:9" ht="12.75">
      <c r="A11" s="279" t="s">
        <v>5</v>
      </c>
      <c r="B11" s="280"/>
      <c r="C11" s="280"/>
      <c r="D11" s="280"/>
      <c r="E11" s="103"/>
      <c r="F11" s="103"/>
      <c r="G11" s="103"/>
      <c r="H11" s="108"/>
      <c r="I11" s="109"/>
    </row>
    <row r="12" spans="1:9" ht="12.75" customHeight="1">
      <c r="A12" s="159">
        <v>611</v>
      </c>
      <c r="B12" s="247" t="s">
        <v>102</v>
      </c>
      <c r="C12" s="247"/>
      <c r="D12" s="247"/>
      <c r="E12" s="130">
        <v>7658677</v>
      </c>
      <c r="F12" s="120">
        <v>8152366</v>
      </c>
      <c r="G12" s="130">
        <v>8009323.13</v>
      </c>
      <c r="H12" s="121">
        <f aca="true" t="shared" si="0" ref="H12:H22">G12/E12*100</f>
        <v>104.57841648107107</v>
      </c>
      <c r="I12" s="121">
        <f>G12/F12*100</f>
        <v>98.24538213814247</v>
      </c>
    </row>
    <row r="13" spans="1:9" ht="12.75" customHeight="1">
      <c r="A13" s="159">
        <v>650</v>
      </c>
      <c r="B13" s="40" t="s">
        <v>87</v>
      </c>
      <c r="C13" s="40"/>
      <c r="D13" s="40"/>
      <c r="E13" s="130">
        <v>749355</v>
      </c>
      <c r="F13" s="130">
        <v>590000</v>
      </c>
      <c r="G13" s="130">
        <v>896724.47</v>
      </c>
      <c r="H13" s="121">
        <f t="shared" si="0"/>
        <v>119.66617557766345</v>
      </c>
      <c r="I13" s="121">
        <f>G13/F13*100</f>
        <v>151.98719830508475</v>
      </c>
    </row>
    <row r="14" spans="1:9" ht="12.75" customHeight="1">
      <c r="A14" s="159">
        <v>652</v>
      </c>
      <c r="B14" s="240" t="s">
        <v>117</v>
      </c>
      <c r="C14" s="241"/>
      <c r="D14" s="242"/>
      <c r="E14" s="130">
        <v>10150</v>
      </c>
      <c r="F14" s="120">
        <v>10000</v>
      </c>
      <c r="G14" s="130">
        <v>8650.31</v>
      </c>
      <c r="H14" s="121">
        <f t="shared" si="0"/>
        <v>85.22472906403941</v>
      </c>
      <c r="I14" s="121">
        <f>G14/F14*100</f>
        <v>86.5031</v>
      </c>
    </row>
    <row r="15" spans="1:9" ht="12.75" customHeight="1">
      <c r="A15" s="159">
        <v>659</v>
      </c>
      <c r="B15" s="40" t="s">
        <v>89</v>
      </c>
      <c r="C15" s="40"/>
      <c r="D15" s="40"/>
      <c r="E15" s="130">
        <v>6482</v>
      </c>
      <c r="F15" s="120">
        <v>10634</v>
      </c>
      <c r="G15" s="130">
        <v>12500.62</v>
      </c>
      <c r="H15" s="121">
        <f t="shared" si="0"/>
        <v>192.85128046899106</v>
      </c>
      <c r="I15" s="121">
        <f>G15/F15*100</f>
        <v>117.55331954109461</v>
      </c>
    </row>
    <row r="16" spans="1:9" ht="12.75" customHeight="1">
      <c r="A16" s="159">
        <v>661</v>
      </c>
      <c r="B16" s="240" t="s">
        <v>78</v>
      </c>
      <c r="C16" s="241"/>
      <c r="D16" s="242"/>
      <c r="E16" s="130">
        <v>12929</v>
      </c>
      <c r="F16" s="120">
        <v>20000</v>
      </c>
      <c r="G16" s="130">
        <v>28786.59</v>
      </c>
      <c r="H16" s="121">
        <f t="shared" si="0"/>
        <v>222.65132647536547</v>
      </c>
      <c r="I16" s="121">
        <f>G16/F16*100</f>
        <v>143.93295</v>
      </c>
    </row>
    <row r="17" spans="1:9" ht="12.75" customHeight="1">
      <c r="A17" s="175">
        <v>670</v>
      </c>
      <c r="B17" s="176" t="s">
        <v>101</v>
      </c>
      <c r="C17" s="177"/>
      <c r="D17" s="178"/>
      <c r="E17" s="184">
        <v>3500</v>
      </c>
      <c r="F17" s="179">
        <v>0</v>
      </c>
      <c r="G17" s="184">
        <v>0</v>
      </c>
      <c r="H17" s="121">
        <f t="shared" si="0"/>
        <v>0</v>
      </c>
      <c r="I17" s="121">
        <v>0</v>
      </c>
    </row>
    <row r="18" spans="1:9" ht="12.75" customHeight="1">
      <c r="A18" s="175">
        <v>675</v>
      </c>
      <c r="B18" s="176" t="s">
        <v>123</v>
      </c>
      <c r="C18" s="177"/>
      <c r="D18" s="178"/>
      <c r="E18" s="184">
        <v>3010</v>
      </c>
      <c r="F18" s="179">
        <v>0</v>
      </c>
      <c r="G18" s="184">
        <v>0</v>
      </c>
      <c r="H18" s="121">
        <f t="shared" si="0"/>
        <v>0</v>
      </c>
      <c r="I18" s="121">
        <v>0</v>
      </c>
    </row>
    <row r="19" spans="1:9" ht="12.75" customHeight="1">
      <c r="A19" s="175">
        <v>676</v>
      </c>
      <c r="B19" s="176" t="s">
        <v>128</v>
      </c>
      <c r="C19" s="177"/>
      <c r="D19" s="178"/>
      <c r="E19" s="184">
        <v>0</v>
      </c>
      <c r="F19" s="179">
        <v>0</v>
      </c>
      <c r="G19" s="184">
        <v>11984.62</v>
      </c>
      <c r="H19" s="121">
        <v>0</v>
      </c>
      <c r="I19" s="121">
        <v>0</v>
      </c>
    </row>
    <row r="20" spans="1:9" ht="12.75" customHeight="1">
      <c r="A20" s="175">
        <v>677</v>
      </c>
      <c r="B20" s="176" t="s">
        <v>104</v>
      </c>
      <c r="C20" s="177"/>
      <c r="D20" s="178"/>
      <c r="E20" s="184">
        <v>9799</v>
      </c>
      <c r="F20" s="179">
        <v>0</v>
      </c>
      <c r="G20" s="184">
        <v>15866.6</v>
      </c>
      <c r="H20" s="121">
        <f t="shared" si="0"/>
        <v>161.92060414327995</v>
      </c>
      <c r="I20" s="121">
        <v>0</v>
      </c>
    </row>
    <row r="21" spans="1:9" ht="12.75" customHeight="1">
      <c r="A21" s="175">
        <v>679</v>
      </c>
      <c r="B21" s="176" t="s">
        <v>124</v>
      </c>
      <c r="C21" s="177"/>
      <c r="D21" s="178"/>
      <c r="E21" s="184">
        <v>4208</v>
      </c>
      <c r="F21" s="179"/>
      <c r="G21" s="184">
        <v>1682.61</v>
      </c>
      <c r="H21" s="121">
        <f t="shared" si="0"/>
        <v>39.98597908745246</v>
      </c>
      <c r="I21" s="121">
        <v>0</v>
      </c>
    </row>
    <row r="22" spans="1:9" ht="12.75" customHeight="1">
      <c r="A22" s="291" t="s">
        <v>8</v>
      </c>
      <c r="B22" s="291"/>
      <c r="C22" s="291"/>
      <c r="D22" s="291"/>
      <c r="E22" s="149">
        <f>SUM(E12:E21)</f>
        <v>8458110</v>
      </c>
      <c r="F22" s="149">
        <f>SUM(F12:F20)</f>
        <v>8783000</v>
      </c>
      <c r="G22" s="185">
        <f>SUM(G12:G21)</f>
        <v>8985518.949999997</v>
      </c>
      <c r="H22" s="147">
        <f t="shared" si="0"/>
        <v>106.23554139163474</v>
      </c>
      <c r="I22" s="147">
        <f>G22/F22*100</f>
        <v>102.30580610269837</v>
      </c>
    </row>
    <row r="23" spans="1:9" ht="12.75" customHeight="1">
      <c r="A23" s="195" t="s">
        <v>10</v>
      </c>
      <c r="B23" s="191"/>
      <c r="C23" s="191"/>
      <c r="D23" s="191"/>
      <c r="E23" s="103"/>
      <c r="F23" s="103"/>
      <c r="G23" s="127"/>
      <c r="H23" s="108"/>
      <c r="I23" s="109"/>
    </row>
    <row r="24" spans="1:12" ht="12.75" customHeight="1">
      <c r="A24" s="159">
        <v>511</v>
      </c>
      <c r="B24" s="40" t="s">
        <v>11</v>
      </c>
      <c r="C24" s="40"/>
      <c r="D24" s="40"/>
      <c r="E24" s="130">
        <v>209425</v>
      </c>
      <c r="F24" s="122">
        <v>190000</v>
      </c>
      <c r="G24" s="130">
        <v>219362.23</v>
      </c>
      <c r="H24" s="123">
        <f aca="true" t="shared" si="1" ref="H24:H42">G24/E24*100</f>
        <v>104.74500656559628</v>
      </c>
      <c r="I24" s="123">
        <f aca="true" t="shared" si="2" ref="I24:I46">G24/F24*100</f>
        <v>115.45380526315789</v>
      </c>
      <c r="L24" s="102"/>
    </row>
    <row r="25" spans="1:9" ht="12.75" customHeight="1">
      <c r="A25" s="159">
        <v>512</v>
      </c>
      <c r="B25" s="247" t="s">
        <v>90</v>
      </c>
      <c r="C25" s="247"/>
      <c r="D25" s="247"/>
      <c r="E25" s="130">
        <v>530653</v>
      </c>
      <c r="F25" s="122">
        <v>520000</v>
      </c>
      <c r="G25" s="130">
        <v>504166.1</v>
      </c>
      <c r="H25" s="123">
        <f t="shared" si="1"/>
        <v>95.00862145319068</v>
      </c>
      <c r="I25" s="123">
        <f t="shared" si="2"/>
        <v>96.95501923076922</v>
      </c>
    </row>
    <row r="26" spans="1:9" ht="12.75" customHeight="1">
      <c r="A26" s="159">
        <v>513</v>
      </c>
      <c r="B26" s="247" t="s">
        <v>13</v>
      </c>
      <c r="C26" s="247"/>
      <c r="D26" s="247"/>
      <c r="E26" s="130">
        <v>91535</v>
      </c>
      <c r="F26" s="122">
        <v>100000</v>
      </c>
      <c r="G26" s="130">
        <v>119991.4</v>
      </c>
      <c r="H26" s="123">
        <f t="shared" si="1"/>
        <v>131.08799912601737</v>
      </c>
      <c r="I26" s="123">
        <f t="shared" si="2"/>
        <v>119.9914</v>
      </c>
    </row>
    <row r="27" spans="1:9" ht="12.75" customHeight="1">
      <c r="A27" s="159">
        <v>514</v>
      </c>
      <c r="B27" s="247" t="s">
        <v>14</v>
      </c>
      <c r="C27" s="247"/>
      <c r="D27" s="247"/>
      <c r="E27" s="130">
        <v>87160</v>
      </c>
      <c r="F27" s="122">
        <v>40000</v>
      </c>
      <c r="G27" s="130">
        <v>88513.46</v>
      </c>
      <c r="H27" s="123">
        <f t="shared" si="1"/>
        <v>101.55284534189997</v>
      </c>
      <c r="I27" s="123">
        <f t="shared" si="2"/>
        <v>221.28365000000002</v>
      </c>
    </row>
    <row r="28" spans="1:9" ht="12.75" customHeight="1">
      <c r="A28" s="159">
        <v>520</v>
      </c>
      <c r="B28" s="240" t="s">
        <v>31</v>
      </c>
      <c r="C28" s="241"/>
      <c r="D28" s="242"/>
      <c r="E28" s="130">
        <v>3981172</v>
      </c>
      <c r="F28" s="122">
        <v>4250000</v>
      </c>
      <c r="G28" s="130">
        <v>4270780.69</v>
      </c>
      <c r="H28" s="123">
        <f t="shared" si="1"/>
        <v>107.27445812439151</v>
      </c>
      <c r="I28" s="123">
        <f t="shared" si="2"/>
        <v>100.48895741176472</v>
      </c>
    </row>
    <row r="29" spans="1:9" ht="12.75" customHeight="1">
      <c r="A29" s="159">
        <v>521</v>
      </c>
      <c r="B29" s="240" t="s">
        <v>119</v>
      </c>
      <c r="C29" s="241"/>
      <c r="D29" s="242"/>
      <c r="E29" s="130">
        <v>106468</v>
      </c>
      <c r="F29" s="122">
        <v>80000</v>
      </c>
      <c r="G29" s="130">
        <v>119287.93</v>
      </c>
      <c r="H29" s="123">
        <f t="shared" si="1"/>
        <v>112.04111094413345</v>
      </c>
      <c r="I29" s="123">
        <f t="shared" si="2"/>
        <v>149.10991249999998</v>
      </c>
    </row>
    <row r="30" spans="1:9" ht="12.75" customHeight="1">
      <c r="A30" s="159">
        <v>523</v>
      </c>
      <c r="B30" s="247" t="s">
        <v>108</v>
      </c>
      <c r="C30" s="247"/>
      <c r="D30" s="247"/>
      <c r="E30" s="130">
        <v>928</v>
      </c>
      <c r="F30" s="122">
        <v>500</v>
      </c>
      <c r="G30" s="130">
        <v>1516.4</v>
      </c>
      <c r="H30" s="123">
        <f t="shared" si="1"/>
        <v>163.4051724137931</v>
      </c>
      <c r="I30" s="123">
        <f t="shared" si="2"/>
        <v>303.28000000000003</v>
      </c>
    </row>
    <row r="31" spans="1:9" ht="12.75" customHeight="1">
      <c r="A31" s="160">
        <v>524</v>
      </c>
      <c r="B31" s="247" t="s">
        <v>91</v>
      </c>
      <c r="C31" s="247"/>
      <c r="D31" s="247"/>
      <c r="E31" s="130">
        <v>991915</v>
      </c>
      <c r="F31" s="122">
        <v>989200</v>
      </c>
      <c r="G31" s="130">
        <v>986645.11</v>
      </c>
      <c r="H31" s="123">
        <f t="shared" si="1"/>
        <v>99.46871556534582</v>
      </c>
      <c r="I31" s="123">
        <f t="shared" si="2"/>
        <v>99.74172159320663</v>
      </c>
    </row>
    <row r="32" spans="1:9" ht="12.75" customHeight="1">
      <c r="A32" s="160">
        <v>529</v>
      </c>
      <c r="B32" s="161" t="s">
        <v>93</v>
      </c>
      <c r="C32" s="161"/>
      <c r="D32" s="161"/>
      <c r="E32" s="130">
        <v>3202</v>
      </c>
      <c r="F32" s="122">
        <v>17000</v>
      </c>
      <c r="G32" s="130">
        <v>1826.35</v>
      </c>
      <c r="H32" s="123">
        <f t="shared" si="1"/>
        <v>57.03778888194878</v>
      </c>
      <c r="I32" s="123">
        <f t="shared" si="2"/>
        <v>10.743235294117646</v>
      </c>
    </row>
    <row r="33" spans="1:9" ht="12.75" customHeight="1">
      <c r="A33" s="159">
        <v>530</v>
      </c>
      <c r="B33" s="247" t="s">
        <v>109</v>
      </c>
      <c r="C33" s="247"/>
      <c r="D33" s="247"/>
      <c r="E33" s="130">
        <v>1191318</v>
      </c>
      <c r="F33" s="122">
        <v>965000</v>
      </c>
      <c r="G33" s="130">
        <v>1474275.89</v>
      </c>
      <c r="H33" s="123">
        <f t="shared" si="1"/>
        <v>123.7516674808909</v>
      </c>
      <c r="I33" s="123">
        <f t="shared" si="2"/>
        <v>152.774703626943</v>
      </c>
    </row>
    <row r="34" spans="1:9" ht="12.75" customHeight="1">
      <c r="A34" s="159">
        <v>531</v>
      </c>
      <c r="B34" s="247" t="s">
        <v>110</v>
      </c>
      <c r="C34" s="247"/>
      <c r="D34" s="247"/>
      <c r="E34" s="130">
        <v>159165</v>
      </c>
      <c r="F34" s="122">
        <v>141000</v>
      </c>
      <c r="G34" s="130">
        <v>151019.38</v>
      </c>
      <c r="H34" s="123">
        <f t="shared" si="1"/>
        <v>94.88227939559577</v>
      </c>
      <c r="I34" s="123">
        <f t="shared" si="2"/>
        <v>107.10594326241134</v>
      </c>
    </row>
    <row r="35" spans="1:9" ht="12.75" customHeight="1">
      <c r="A35" s="159">
        <v>532</v>
      </c>
      <c r="B35" s="247" t="s">
        <v>111</v>
      </c>
      <c r="C35" s="247"/>
      <c r="D35" s="247"/>
      <c r="E35" s="130">
        <v>261276</v>
      </c>
      <c r="F35" s="122">
        <v>94500</v>
      </c>
      <c r="G35" s="130">
        <v>229817.38</v>
      </c>
      <c r="H35" s="123">
        <f t="shared" si="1"/>
        <v>87.95962124343606</v>
      </c>
      <c r="I35" s="123">
        <f t="shared" si="2"/>
        <v>243.19299470899472</v>
      </c>
    </row>
    <row r="36" spans="1:9" ht="12.75" customHeight="1">
      <c r="A36" s="159">
        <v>539</v>
      </c>
      <c r="B36" s="181" t="s">
        <v>118</v>
      </c>
      <c r="C36" s="182"/>
      <c r="D36" s="29"/>
      <c r="E36" s="130">
        <v>5170</v>
      </c>
      <c r="F36" s="120">
        <v>1000</v>
      </c>
      <c r="G36" s="130">
        <v>12159</v>
      </c>
      <c r="H36" s="123">
        <f t="shared" si="1"/>
        <v>235.18375241779498</v>
      </c>
      <c r="I36" s="123">
        <f t="shared" si="2"/>
        <v>1215.9</v>
      </c>
    </row>
    <row r="37" spans="1:9" ht="12.75" customHeight="1">
      <c r="A37" s="159">
        <v>540</v>
      </c>
      <c r="B37" s="240" t="s">
        <v>114</v>
      </c>
      <c r="C37" s="241"/>
      <c r="D37" s="242"/>
      <c r="E37" s="130">
        <v>259425</v>
      </c>
      <c r="F37" s="120">
        <v>228000</v>
      </c>
      <c r="G37" s="130">
        <v>266642.26</v>
      </c>
      <c r="H37" s="123">
        <f t="shared" si="1"/>
        <v>102.78202177893418</v>
      </c>
      <c r="I37" s="123">
        <f t="shared" si="2"/>
        <v>116.9483596491228</v>
      </c>
    </row>
    <row r="38" spans="1:9" ht="12.75" customHeight="1">
      <c r="A38" s="159">
        <v>550</v>
      </c>
      <c r="B38" s="247" t="s">
        <v>94</v>
      </c>
      <c r="C38" s="247"/>
      <c r="D38" s="247"/>
      <c r="E38" s="130">
        <v>70512</v>
      </c>
      <c r="F38" s="120">
        <v>39400</v>
      </c>
      <c r="G38" s="130">
        <v>68279.45</v>
      </c>
      <c r="H38" s="123">
        <f t="shared" si="1"/>
        <v>96.83380133877921</v>
      </c>
      <c r="I38" s="123">
        <f t="shared" si="2"/>
        <v>173.2980964467005</v>
      </c>
    </row>
    <row r="39" spans="1:9" ht="12.75" customHeight="1">
      <c r="A39" s="159">
        <v>551</v>
      </c>
      <c r="B39" s="247" t="s">
        <v>26</v>
      </c>
      <c r="C39" s="247"/>
      <c r="D39" s="247"/>
      <c r="E39" s="130">
        <v>8294</v>
      </c>
      <c r="F39" s="120">
        <v>5000</v>
      </c>
      <c r="G39" s="130">
        <v>10108.93</v>
      </c>
      <c r="H39" s="123">
        <f t="shared" si="1"/>
        <v>121.88244514106583</v>
      </c>
      <c r="I39" s="123">
        <f t="shared" si="2"/>
        <v>202.17860000000002</v>
      </c>
    </row>
    <row r="40" spans="1:9" ht="12.75" customHeight="1">
      <c r="A40" s="159">
        <v>552</v>
      </c>
      <c r="B40" s="247" t="s">
        <v>95</v>
      </c>
      <c r="C40" s="247"/>
      <c r="D40" s="247"/>
      <c r="E40" s="130">
        <v>6404</v>
      </c>
      <c r="F40" s="120">
        <v>7000</v>
      </c>
      <c r="G40" s="130">
        <v>6971</v>
      </c>
      <c r="H40" s="123">
        <f t="shared" si="1"/>
        <v>108.8538413491568</v>
      </c>
      <c r="I40" s="123">
        <f t="shared" si="2"/>
        <v>99.58571428571429</v>
      </c>
    </row>
    <row r="41" spans="1:9" ht="12.75" customHeight="1">
      <c r="A41" s="159">
        <v>553</v>
      </c>
      <c r="B41" s="247" t="s">
        <v>96</v>
      </c>
      <c r="C41" s="247"/>
      <c r="D41" s="247"/>
      <c r="E41" s="130">
        <v>848</v>
      </c>
      <c r="F41" s="139">
        <v>800</v>
      </c>
      <c r="G41" s="130">
        <v>543.85</v>
      </c>
      <c r="H41" s="123">
        <f t="shared" si="1"/>
        <v>64.13325471698114</v>
      </c>
      <c r="I41" s="123">
        <f t="shared" si="2"/>
        <v>67.98125</v>
      </c>
    </row>
    <row r="42" spans="1:9" ht="12.75" customHeight="1">
      <c r="A42" s="160">
        <v>554</v>
      </c>
      <c r="B42" s="247" t="s">
        <v>115</v>
      </c>
      <c r="C42" s="247"/>
      <c r="D42" s="247"/>
      <c r="E42" s="130">
        <v>9310</v>
      </c>
      <c r="F42" s="139">
        <v>8700</v>
      </c>
      <c r="G42" s="130">
        <v>9434.74</v>
      </c>
      <c r="H42" s="123">
        <f t="shared" si="1"/>
        <v>101.33984962406015</v>
      </c>
      <c r="I42" s="123">
        <f t="shared" si="2"/>
        <v>108.44528735632184</v>
      </c>
    </row>
    <row r="43" spans="1:9" ht="12.75" customHeight="1">
      <c r="A43" s="159">
        <v>555</v>
      </c>
      <c r="B43" s="247" t="s">
        <v>97</v>
      </c>
      <c r="C43" s="247"/>
      <c r="D43" s="247"/>
      <c r="E43" s="130">
        <v>197553</v>
      </c>
      <c r="F43" s="157">
        <v>450000</v>
      </c>
      <c r="G43" s="130">
        <v>404374.03</v>
      </c>
      <c r="H43" s="123">
        <v>0</v>
      </c>
      <c r="I43" s="123">
        <f t="shared" si="2"/>
        <v>89.86089555555556</v>
      </c>
    </row>
    <row r="44" spans="1:9" ht="12.75" customHeight="1">
      <c r="A44" s="159">
        <v>559</v>
      </c>
      <c r="B44" s="247" t="s">
        <v>99</v>
      </c>
      <c r="C44" s="247"/>
      <c r="D44" s="247"/>
      <c r="E44" s="130">
        <v>6719</v>
      </c>
      <c r="F44" s="120">
        <v>6000</v>
      </c>
      <c r="G44" s="130">
        <v>7575</v>
      </c>
      <c r="H44" s="123">
        <f>G44/E44*100</f>
        <v>112.7399910700997</v>
      </c>
      <c r="I44" s="123">
        <f t="shared" si="2"/>
        <v>126.25</v>
      </c>
    </row>
    <row r="45" spans="1:9" ht="12.75" customHeight="1">
      <c r="A45" s="159">
        <v>561</v>
      </c>
      <c r="B45" s="247" t="s">
        <v>100</v>
      </c>
      <c r="C45" s="247"/>
      <c r="D45" s="247"/>
      <c r="E45" s="130">
        <v>130</v>
      </c>
      <c r="F45" s="120">
        <v>31700</v>
      </c>
      <c r="G45" s="130">
        <v>3626.65</v>
      </c>
      <c r="H45" s="123">
        <v>0</v>
      </c>
      <c r="I45" s="123">
        <f t="shared" si="2"/>
        <v>11.440536277602524</v>
      </c>
    </row>
    <row r="46" spans="1:9" ht="12.75" customHeight="1">
      <c r="A46" s="159">
        <v>569</v>
      </c>
      <c r="B46" s="240" t="s">
        <v>105</v>
      </c>
      <c r="C46" s="241"/>
      <c r="D46" s="242"/>
      <c r="E46" s="130">
        <v>56506</v>
      </c>
      <c r="F46" s="120">
        <v>56500</v>
      </c>
      <c r="G46" s="130">
        <v>56506.08</v>
      </c>
      <c r="H46" s="123">
        <f aca="true" t="shared" si="3" ref="H46:H55">G46/E46*100</f>
        <v>100.00014157788554</v>
      </c>
      <c r="I46" s="123">
        <f t="shared" si="2"/>
        <v>100.01076106194691</v>
      </c>
    </row>
    <row r="47" spans="1:9" ht="12.75" customHeight="1">
      <c r="A47" s="159">
        <v>572</v>
      </c>
      <c r="B47" s="181" t="s">
        <v>116</v>
      </c>
      <c r="C47" s="182"/>
      <c r="D47" s="29"/>
      <c r="E47" s="130">
        <v>2474</v>
      </c>
      <c r="F47" s="120">
        <v>0</v>
      </c>
      <c r="G47" s="130">
        <v>0</v>
      </c>
      <c r="H47" s="123">
        <f t="shared" si="3"/>
        <v>0</v>
      </c>
      <c r="I47" s="123">
        <v>0</v>
      </c>
    </row>
    <row r="48" spans="1:9" ht="12.75" customHeight="1">
      <c r="A48" s="159">
        <v>575</v>
      </c>
      <c r="B48" s="181" t="s">
        <v>125</v>
      </c>
      <c r="C48" s="182"/>
      <c r="D48" s="29"/>
      <c r="E48" s="130">
        <v>5121</v>
      </c>
      <c r="F48" s="120"/>
      <c r="G48" s="130">
        <v>5547.24</v>
      </c>
      <c r="H48" s="123"/>
      <c r="I48" s="123"/>
    </row>
    <row r="49" spans="1:9" ht="12.75" customHeight="1">
      <c r="A49" s="159">
        <v>576</v>
      </c>
      <c r="B49" s="181" t="s">
        <v>126</v>
      </c>
      <c r="C49" s="182"/>
      <c r="D49" s="29"/>
      <c r="E49" s="130">
        <v>1309</v>
      </c>
      <c r="F49" s="120"/>
      <c r="G49" s="130">
        <v>678.66</v>
      </c>
      <c r="H49" s="123"/>
      <c r="I49" s="123"/>
    </row>
    <row r="50" spans="1:9" ht="12.75" customHeight="1">
      <c r="A50" s="159">
        <v>578</v>
      </c>
      <c r="B50" s="181" t="s">
        <v>127</v>
      </c>
      <c r="C50" s="182"/>
      <c r="D50" s="29"/>
      <c r="E50" s="130">
        <v>227</v>
      </c>
      <c r="F50" s="120"/>
      <c r="G50" s="130">
        <v>751.31</v>
      </c>
      <c r="H50" s="123"/>
      <c r="I50" s="123"/>
    </row>
    <row r="51" spans="1:9" ht="12.75" customHeight="1">
      <c r="A51" s="159">
        <v>579</v>
      </c>
      <c r="B51" s="240" t="s">
        <v>106</v>
      </c>
      <c r="C51" s="241"/>
      <c r="D51" s="242"/>
      <c r="E51" s="130">
        <v>22318</v>
      </c>
      <c r="F51" s="120">
        <v>0</v>
      </c>
      <c r="G51" s="130">
        <v>33085.42</v>
      </c>
      <c r="H51" s="123">
        <f t="shared" si="3"/>
        <v>148.24545210144277</v>
      </c>
      <c r="I51" s="123">
        <v>0</v>
      </c>
    </row>
    <row r="52" spans="1:9" ht="12.75" customHeight="1">
      <c r="A52" s="159">
        <v>591</v>
      </c>
      <c r="B52" s="240" t="s">
        <v>120</v>
      </c>
      <c r="C52" s="241"/>
      <c r="D52" s="242"/>
      <c r="E52" s="130">
        <v>5591</v>
      </c>
      <c r="F52" s="120">
        <v>0</v>
      </c>
      <c r="G52" s="130">
        <v>0</v>
      </c>
      <c r="H52" s="123">
        <f t="shared" si="3"/>
        <v>0</v>
      </c>
      <c r="I52" s="123">
        <v>0</v>
      </c>
    </row>
    <row r="53" spans="1:11" ht="12.75" customHeight="1">
      <c r="A53" s="160">
        <v>120</v>
      </c>
      <c r="B53" s="292" t="s">
        <v>107</v>
      </c>
      <c r="C53" s="293"/>
      <c r="D53" s="294"/>
      <c r="E53" s="130">
        <v>-5356</v>
      </c>
      <c r="F53" s="120">
        <v>0</v>
      </c>
      <c r="G53" s="130">
        <v>-392235.14</v>
      </c>
      <c r="H53" s="123">
        <f t="shared" si="3"/>
        <v>7323.284914115011</v>
      </c>
      <c r="I53" s="123">
        <v>0</v>
      </c>
      <c r="K53" s="102"/>
    </row>
    <row r="54" spans="1:9" ht="12.75" customHeight="1">
      <c r="A54" s="295" t="s">
        <v>40</v>
      </c>
      <c r="B54" s="295"/>
      <c r="C54" s="295"/>
      <c r="D54" s="295"/>
      <c r="E54" s="146">
        <f>SUM(E24:E53)</f>
        <v>8266772</v>
      </c>
      <c r="F54" s="146">
        <f>SUM(F24:F53)</f>
        <v>8221300</v>
      </c>
      <c r="G54" s="152">
        <f>SUM(G24:G53)</f>
        <v>8661250.799999999</v>
      </c>
      <c r="H54" s="162">
        <f t="shared" si="3"/>
        <v>104.77186016500757</v>
      </c>
      <c r="I54" s="162">
        <f>G54/F54*100</f>
        <v>105.3513531923175</v>
      </c>
    </row>
    <row r="55" spans="1:9" ht="12.75" customHeight="1">
      <c r="A55" s="296" t="s">
        <v>41</v>
      </c>
      <c r="B55" s="296"/>
      <c r="C55" s="296"/>
      <c r="D55" s="296"/>
      <c r="E55" s="186">
        <f>E22-E54</f>
        <v>191338</v>
      </c>
      <c r="F55" s="186">
        <f>F22-F54</f>
        <v>561700</v>
      </c>
      <c r="G55" s="186">
        <f>G22-G54</f>
        <v>324268.1499999985</v>
      </c>
      <c r="H55" s="187">
        <f t="shared" si="3"/>
        <v>169.47399366565895</v>
      </c>
      <c r="I55" s="187">
        <f>G55/F55*100</f>
        <v>57.72977568096822</v>
      </c>
    </row>
    <row r="68" spans="1:3" ht="12.75">
      <c r="A68" s="67" t="s">
        <v>46</v>
      </c>
      <c r="B68" s="67"/>
      <c r="C68" s="67"/>
    </row>
    <row r="69" spans="1:3" ht="12.75">
      <c r="A69" s="67" t="s">
        <v>64</v>
      </c>
      <c r="B69" s="67"/>
      <c r="C69" s="67"/>
    </row>
    <row r="70" spans="1:3" ht="12.75">
      <c r="A70" s="67"/>
      <c r="B70" s="67"/>
      <c r="C70" s="67"/>
    </row>
    <row r="71" spans="1:3" ht="12.75">
      <c r="A71" s="67"/>
      <c r="B71" s="67"/>
      <c r="C71" s="67"/>
    </row>
    <row r="72" spans="1:9" ht="12.75">
      <c r="A72" s="277" t="s">
        <v>47</v>
      </c>
      <c r="B72" s="277"/>
      <c r="C72" s="277"/>
      <c r="D72" s="277"/>
      <c r="E72" s="277"/>
      <c r="F72" s="277"/>
      <c r="G72" s="277"/>
      <c r="H72" s="277"/>
      <c r="I72" s="277"/>
    </row>
    <row r="73" spans="1:9" ht="12.75">
      <c r="A73" s="277" t="s">
        <v>129</v>
      </c>
      <c r="B73" s="277"/>
      <c r="C73" s="277"/>
      <c r="D73" s="277"/>
      <c r="E73" s="277"/>
      <c r="F73" s="277"/>
      <c r="G73" s="277"/>
      <c r="H73" s="277"/>
      <c r="I73" s="277"/>
    </row>
    <row r="74" spans="1:9" ht="12.75">
      <c r="A74" s="98"/>
      <c r="B74" s="99"/>
      <c r="C74" s="99"/>
      <c r="D74" s="99"/>
      <c r="E74" s="116"/>
      <c r="F74" s="116"/>
      <c r="G74" s="116"/>
      <c r="H74" s="297" t="s">
        <v>71</v>
      </c>
      <c r="I74" s="297"/>
    </row>
    <row r="75" spans="1:9" ht="12.75">
      <c r="A75" s="314" t="s">
        <v>0</v>
      </c>
      <c r="B75" s="315"/>
      <c r="C75" s="315"/>
      <c r="D75" s="316"/>
      <c r="E75" s="141" t="s">
        <v>49</v>
      </c>
      <c r="F75" s="141" t="s">
        <v>51</v>
      </c>
      <c r="G75" s="140" t="s">
        <v>49</v>
      </c>
      <c r="H75" s="307" t="s">
        <v>54</v>
      </c>
      <c r="I75" s="307"/>
    </row>
    <row r="76" spans="1:9" ht="12.75">
      <c r="A76" s="317"/>
      <c r="B76" s="318"/>
      <c r="C76" s="318"/>
      <c r="D76" s="319"/>
      <c r="E76" s="144" t="s">
        <v>121</v>
      </c>
      <c r="F76" s="144" t="s">
        <v>122</v>
      </c>
      <c r="G76" s="143" t="s">
        <v>122</v>
      </c>
      <c r="H76" s="142" t="s">
        <v>62</v>
      </c>
      <c r="I76" s="142" t="s">
        <v>63</v>
      </c>
    </row>
    <row r="77" spans="1:9" ht="10.5" customHeight="1">
      <c r="A77" s="42">
        <v>1</v>
      </c>
      <c r="B77" s="255">
        <v>2</v>
      </c>
      <c r="C77" s="255"/>
      <c r="D77" s="256"/>
      <c r="E77" s="171">
        <v>3</v>
      </c>
      <c r="F77" s="171">
        <v>4</v>
      </c>
      <c r="G77" s="171">
        <v>5</v>
      </c>
      <c r="H77" s="172">
        <v>6</v>
      </c>
      <c r="I77" s="172">
        <v>7</v>
      </c>
    </row>
    <row r="78" spans="1:9" ht="12.75">
      <c r="A78" s="279" t="s">
        <v>5</v>
      </c>
      <c r="B78" s="280"/>
      <c r="C78" s="280"/>
      <c r="D78" s="280"/>
      <c r="E78" s="117"/>
      <c r="F78" s="118"/>
      <c r="G78" s="104"/>
      <c r="H78" s="111"/>
      <c r="I78" s="112"/>
    </row>
    <row r="79" spans="1:9" ht="12" customHeight="1">
      <c r="A79" s="159">
        <v>611</v>
      </c>
      <c r="B79" s="247" t="s">
        <v>102</v>
      </c>
      <c r="C79" s="247"/>
      <c r="D79" s="247"/>
      <c r="E79" s="124">
        <v>4175948</v>
      </c>
      <c r="F79" s="125">
        <v>4256883</v>
      </c>
      <c r="G79" s="124">
        <v>4684583.8</v>
      </c>
      <c r="H79" s="126">
        <f aca="true" t="shared" si="4" ref="H79:H87">G79/E79*100</f>
        <v>112.18012772189692</v>
      </c>
      <c r="I79" s="126">
        <f>G79/F79*100</f>
        <v>110.04727637569553</v>
      </c>
    </row>
    <row r="80" spans="1:9" ht="12" customHeight="1">
      <c r="A80" s="159">
        <v>650</v>
      </c>
      <c r="B80" s="40" t="s">
        <v>87</v>
      </c>
      <c r="C80" s="40"/>
      <c r="D80" s="40"/>
      <c r="E80" s="124">
        <v>783185</v>
      </c>
      <c r="F80" s="125">
        <v>680000</v>
      </c>
      <c r="G80" s="124">
        <v>1064984.67</v>
      </c>
      <c r="H80" s="126">
        <f t="shared" si="4"/>
        <v>135.9812394261892</v>
      </c>
      <c r="I80" s="126">
        <f>G80/F80*100</f>
        <v>156.61539264705883</v>
      </c>
    </row>
    <row r="81" spans="1:9" ht="12" customHeight="1">
      <c r="A81" s="159">
        <v>651</v>
      </c>
      <c r="B81" s="240" t="s">
        <v>88</v>
      </c>
      <c r="C81" s="241"/>
      <c r="D81" s="242"/>
      <c r="E81" s="124">
        <v>19183</v>
      </c>
      <c r="F81" s="125">
        <v>22000</v>
      </c>
      <c r="G81" s="124">
        <v>19344.88</v>
      </c>
      <c r="H81" s="126">
        <f t="shared" si="4"/>
        <v>100.84387217849138</v>
      </c>
      <c r="I81" s="126">
        <f>G81/F81*100</f>
        <v>87.93127272727274</v>
      </c>
    </row>
    <row r="82" spans="1:9" ht="12" customHeight="1">
      <c r="A82" s="159">
        <v>652</v>
      </c>
      <c r="B82" s="240" t="s">
        <v>117</v>
      </c>
      <c r="C82" s="241"/>
      <c r="D82" s="242"/>
      <c r="E82" s="124">
        <v>274</v>
      </c>
      <c r="F82" s="125">
        <v>0</v>
      </c>
      <c r="G82" s="124">
        <v>461.01</v>
      </c>
      <c r="H82" s="126">
        <f t="shared" si="4"/>
        <v>168.25182481751824</v>
      </c>
      <c r="I82" s="126">
        <v>0</v>
      </c>
    </row>
    <row r="83" spans="1:9" ht="12" customHeight="1">
      <c r="A83" s="159">
        <v>659</v>
      </c>
      <c r="B83" s="40" t="s">
        <v>89</v>
      </c>
      <c r="C83" s="40"/>
      <c r="D83" s="40"/>
      <c r="E83" s="124">
        <v>17642</v>
      </c>
      <c r="F83" s="125">
        <v>15117</v>
      </c>
      <c r="G83" s="124">
        <v>18838.17</v>
      </c>
      <c r="H83" s="126">
        <f t="shared" si="4"/>
        <v>106.78024033556287</v>
      </c>
      <c r="I83" s="126">
        <f>G83/F83*100</f>
        <v>124.6157967850764</v>
      </c>
    </row>
    <row r="84" spans="1:9" ht="12" customHeight="1">
      <c r="A84" s="159">
        <v>661</v>
      </c>
      <c r="B84" s="240" t="s">
        <v>78</v>
      </c>
      <c r="C84" s="241"/>
      <c r="D84" s="242"/>
      <c r="E84" s="124">
        <v>4</v>
      </c>
      <c r="F84" s="125">
        <v>0</v>
      </c>
      <c r="G84" s="124">
        <v>2.09</v>
      </c>
      <c r="H84" s="126">
        <f t="shared" si="4"/>
        <v>52.25</v>
      </c>
      <c r="I84" s="126">
        <v>0</v>
      </c>
    </row>
    <row r="85" spans="1:9" ht="12" customHeight="1">
      <c r="A85" s="175">
        <v>670</v>
      </c>
      <c r="B85" s="176" t="s">
        <v>101</v>
      </c>
      <c r="C85" s="177"/>
      <c r="D85" s="178"/>
      <c r="E85" s="124">
        <v>3232</v>
      </c>
      <c r="F85" s="125">
        <v>0</v>
      </c>
      <c r="G85" s="124">
        <v>5400</v>
      </c>
      <c r="H85" s="126">
        <f t="shared" si="4"/>
        <v>167.07920792079207</v>
      </c>
      <c r="I85" s="126">
        <v>0</v>
      </c>
    </row>
    <row r="86" spans="1:9" ht="12" customHeight="1">
      <c r="A86" s="175">
        <v>679</v>
      </c>
      <c r="B86" s="176" t="s">
        <v>130</v>
      </c>
      <c r="C86" s="177"/>
      <c r="D86" s="178"/>
      <c r="E86" s="124">
        <v>473</v>
      </c>
      <c r="F86" s="125">
        <v>0</v>
      </c>
      <c r="G86" s="124">
        <v>12601.91</v>
      </c>
      <c r="H86" s="126">
        <f t="shared" si="4"/>
        <v>2664.2515856236787</v>
      </c>
      <c r="I86" s="126">
        <v>0</v>
      </c>
    </row>
    <row r="87" spans="1:9" ht="12" customHeight="1">
      <c r="A87" s="295" t="s">
        <v>8</v>
      </c>
      <c r="B87" s="295"/>
      <c r="C87" s="295"/>
      <c r="D87" s="295"/>
      <c r="E87" s="150">
        <f>SUM(E79:E86)</f>
        <v>4999941</v>
      </c>
      <c r="F87" s="150">
        <f>SUM(F79:F86)</f>
        <v>4974000</v>
      </c>
      <c r="G87" s="150">
        <f>SUM(G79:G86)</f>
        <v>5806216.529999999</v>
      </c>
      <c r="H87" s="151">
        <f t="shared" si="4"/>
        <v>116.12570088327041</v>
      </c>
      <c r="I87" s="151">
        <f>G87/F87*100</f>
        <v>116.73133353437875</v>
      </c>
    </row>
    <row r="88" spans="1:9" ht="12" customHeight="1">
      <c r="A88" s="279" t="s">
        <v>10</v>
      </c>
      <c r="B88" s="280"/>
      <c r="C88" s="280"/>
      <c r="D88" s="280"/>
      <c r="E88" s="127"/>
      <c r="F88" s="127"/>
      <c r="G88" s="127"/>
      <c r="H88" s="128"/>
      <c r="I88" s="129"/>
    </row>
    <row r="89" spans="1:9" ht="12" customHeight="1">
      <c r="A89" s="159">
        <v>511</v>
      </c>
      <c r="B89" s="247" t="s">
        <v>11</v>
      </c>
      <c r="C89" s="247"/>
      <c r="D89" s="247"/>
      <c r="E89" s="130">
        <v>66407</v>
      </c>
      <c r="F89" s="130">
        <v>72000</v>
      </c>
      <c r="G89" s="130">
        <v>78949.13</v>
      </c>
      <c r="H89" s="131">
        <f aca="true" t="shared" si="5" ref="H89:H110">G89/E89*100</f>
        <v>118.88675892601684</v>
      </c>
      <c r="I89" s="131">
        <f aca="true" t="shared" si="6" ref="I89:I100">G89/F89*100</f>
        <v>109.65156944444445</v>
      </c>
    </row>
    <row r="90" spans="1:9" ht="12" customHeight="1">
      <c r="A90" s="159">
        <v>512</v>
      </c>
      <c r="B90" s="247" t="s">
        <v>90</v>
      </c>
      <c r="C90" s="247"/>
      <c r="D90" s="247"/>
      <c r="E90" s="130">
        <v>264584</v>
      </c>
      <c r="F90" s="130">
        <v>260000</v>
      </c>
      <c r="G90" s="130">
        <v>286118.17</v>
      </c>
      <c r="H90" s="131">
        <f t="shared" si="5"/>
        <v>108.13887839022766</v>
      </c>
      <c r="I90" s="131">
        <f t="shared" si="6"/>
        <v>110.04544999999999</v>
      </c>
    </row>
    <row r="91" spans="1:9" ht="12" customHeight="1">
      <c r="A91" s="159">
        <v>513</v>
      </c>
      <c r="B91" s="247" t="s">
        <v>13</v>
      </c>
      <c r="C91" s="247"/>
      <c r="D91" s="247"/>
      <c r="E91" s="130">
        <v>91230</v>
      </c>
      <c r="F91" s="130">
        <v>80000</v>
      </c>
      <c r="G91" s="130">
        <v>86651.86</v>
      </c>
      <c r="H91" s="131">
        <f t="shared" si="5"/>
        <v>94.98176038583799</v>
      </c>
      <c r="I91" s="131">
        <f t="shared" si="6"/>
        <v>108.314825</v>
      </c>
    </row>
    <row r="92" spans="1:9" ht="12" customHeight="1">
      <c r="A92" s="159">
        <v>514</v>
      </c>
      <c r="B92" s="247" t="s">
        <v>14</v>
      </c>
      <c r="C92" s="247"/>
      <c r="D92" s="247"/>
      <c r="E92" s="130">
        <v>57319</v>
      </c>
      <c r="F92" s="130">
        <v>30000</v>
      </c>
      <c r="G92" s="130">
        <v>56069.74</v>
      </c>
      <c r="H92" s="131">
        <f t="shared" si="5"/>
        <v>97.82051326785184</v>
      </c>
      <c r="I92" s="131">
        <f t="shared" si="6"/>
        <v>186.8991333333333</v>
      </c>
    </row>
    <row r="93" spans="1:9" ht="12" customHeight="1">
      <c r="A93" s="159">
        <v>520</v>
      </c>
      <c r="B93" s="240" t="s">
        <v>31</v>
      </c>
      <c r="C93" s="241"/>
      <c r="D93" s="242"/>
      <c r="E93" s="130">
        <v>2072044</v>
      </c>
      <c r="F93" s="130">
        <v>2087000</v>
      </c>
      <c r="G93" s="130">
        <v>2160077.15</v>
      </c>
      <c r="H93" s="131">
        <f t="shared" si="5"/>
        <v>104.24861392904783</v>
      </c>
      <c r="I93" s="131">
        <f t="shared" si="6"/>
        <v>103.5015404887398</v>
      </c>
    </row>
    <row r="94" spans="1:9" ht="12" customHeight="1">
      <c r="A94" s="159">
        <v>521</v>
      </c>
      <c r="B94" s="240" t="s">
        <v>119</v>
      </c>
      <c r="C94" s="241"/>
      <c r="D94" s="242"/>
      <c r="E94" s="130">
        <v>34692</v>
      </c>
      <c r="F94" s="130">
        <v>40000</v>
      </c>
      <c r="G94" s="130">
        <v>39358.84</v>
      </c>
      <c r="H94" s="131">
        <f t="shared" si="5"/>
        <v>113.4522080018448</v>
      </c>
      <c r="I94" s="131">
        <f t="shared" si="6"/>
        <v>98.3971</v>
      </c>
    </row>
    <row r="95" spans="1:9" ht="12" customHeight="1">
      <c r="A95" s="159">
        <v>523</v>
      </c>
      <c r="B95" s="40" t="s">
        <v>131</v>
      </c>
      <c r="C95" s="40"/>
      <c r="D95" s="40"/>
      <c r="E95" s="130">
        <v>1110</v>
      </c>
      <c r="F95" s="130">
        <v>500</v>
      </c>
      <c r="G95" s="130">
        <v>2859.64</v>
      </c>
      <c r="H95" s="131">
        <f t="shared" si="5"/>
        <v>257.6252252252252</v>
      </c>
      <c r="I95" s="131">
        <f t="shared" si="6"/>
        <v>571.928</v>
      </c>
    </row>
    <row r="96" spans="1:9" ht="12" customHeight="1">
      <c r="A96" s="160">
        <v>524</v>
      </c>
      <c r="B96" s="247" t="s">
        <v>91</v>
      </c>
      <c r="C96" s="247"/>
      <c r="D96" s="247"/>
      <c r="E96" s="130">
        <v>580372</v>
      </c>
      <c r="F96" s="130">
        <v>585200</v>
      </c>
      <c r="G96" s="130">
        <v>599977.07</v>
      </c>
      <c r="H96" s="131">
        <f t="shared" si="5"/>
        <v>103.37801789197272</v>
      </c>
      <c r="I96" s="131">
        <f t="shared" si="6"/>
        <v>102.52513157894737</v>
      </c>
    </row>
    <row r="97" spans="1:9" ht="12" customHeight="1">
      <c r="A97" s="160">
        <v>529</v>
      </c>
      <c r="B97" s="161" t="s">
        <v>93</v>
      </c>
      <c r="C97" s="161"/>
      <c r="D97" s="161"/>
      <c r="E97" s="130">
        <v>30384</v>
      </c>
      <c r="F97" s="130">
        <v>30000</v>
      </c>
      <c r="G97" s="130">
        <v>38252.79</v>
      </c>
      <c r="H97" s="131">
        <f t="shared" si="5"/>
        <v>125.89780805687205</v>
      </c>
      <c r="I97" s="131">
        <f t="shared" si="6"/>
        <v>127.5093</v>
      </c>
    </row>
    <row r="98" spans="1:9" ht="12" customHeight="1">
      <c r="A98" s="159">
        <v>530</v>
      </c>
      <c r="B98" s="247" t="s">
        <v>109</v>
      </c>
      <c r="C98" s="247"/>
      <c r="D98" s="247"/>
      <c r="E98" s="130">
        <v>781953</v>
      </c>
      <c r="F98" s="130">
        <v>800000</v>
      </c>
      <c r="G98" s="130">
        <v>1046683.58</v>
      </c>
      <c r="H98" s="131">
        <f t="shared" si="5"/>
        <v>133.8550501117075</v>
      </c>
      <c r="I98" s="131">
        <f t="shared" si="6"/>
        <v>130.83544750000001</v>
      </c>
    </row>
    <row r="99" spans="1:9" ht="12" customHeight="1">
      <c r="A99" s="159">
        <v>531</v>
      </c>
      <c r="B99" s="247" t="s">
        <v>110</v>
      </c>
      <c r="C99" s="247"/>
      <c r="D99" s="247"/>
      <c r="E99" s="130">
        <v>7824</v>
      </c>
      <c r="F99" s="130">
        <v>12000</v>
      </c>
      <c r="G99" s="130">
        <v>6815.23</v>
      </c>
      <c r="H99" s="131">
        <f t="shared" si="5"/>
        <v>87.10672290388547</v>
      </c>
      <c r="I99" s="131">
        <f t="shared" si="6"/>
        <v>56.79358333333333</v>
      </c>
    </row>
    <row r="100" spans="1:9" ht="12" customHeight="1">
      <c r="A100" s="159">
        <v>532</v>
      </c>
      <c r="B100" s="247" t="s">
        <v>111</v>
      </c>
      <c r="C100" s="247"/>
      <c r="D100" s="247"/>
      <c r="E100" s="130">
        <v>131514</v>
      </c>
      <c r="F100" s="130">
        <v>50000</v>
      </c>
      <c r="G100" s="130">
        <v>66049.04</v>
      </c>
      <c r="H100" s="131">
        <f t="shared" si="5"/>
        <v>50.22206000882035</v>
      </c>
      <c r="I100" s="131">
        <f t="shared" si="6"/>
        <v>132.09807999999998</v>
      </c>
    </row>
    <row r="101" spans="1:9" ht="12" customHeight="1">
      <c r="A101" s="159">
        <v>533</v>
      </c>
      <c r="B101" s="247" t="s">
        <v>112</v>
      </c>
      <c r="C101" s="247"/>
      <c r="D101" s="247"/>
      <c r="E101" s="130">
        <v>1460</v>
      </c>
      <c r="F101" s="130">
        <v>0</v>
      </c>
      <c r="G101" s="130">
        <v>1460.16</v>
      </c>
      <c r="H101" s="131">
        <f t="shared" si="5"/>
        <v>100.0109589041096</v>
      </c>
      <c r="I101" s="131">
        <v>0</v>
      </c>
    </row>
    <row r="102" spans="1:9" ht="12" customHeight="1">
      <c r="A102" s="159">
        <v>539</v>
      </c>
      <c r="B102" s="181" t="s">
        <v>118</v>
      </c>
      <c r="C102" s="182"/>
      <c r="D102" s="29"/>
      <c r="E102" s="130">
        <v>3470</v>
      </c>
      <c r="F102" s="120">
        <v>1000</v>
      </c>
      <c r="G102" s="130">
        <v>3052</v>
      </c>
      <c r="H102" s="131">
        <f t="shared" si="5"/>
        <v>87.95389048991355</v>
      </c>
      <c r="I102" s="131">
        <f aca="true" t="shared" si="7" ref="I102:I111">G102/F102*100</f>
        <v>305.2</v>
      </c>
    </row>
    <row r="103" spans="1:9" ht="12" customHeight="1">
      <c r="A103" s="159">
        <v>540</v>
      </c>
      <c r="B103" s="240" t="s">
        <v>114</v>
      </c>
      <c r="C103" s="241"/>
      <c r="D103" s="242"/>
      <c r="E103" s="130">
        <v>140520</v>
      </c>
      <c r="F103" s="130">
        <v>178000</v>
      </c>
      <c r="G103" s="130">
        <v>149516.21</v>
      </c>
      <c r="H103" s="131">
        <f t="shared" si="5"/>
        <v>106.40208511243952</v>
      </c>
      <c r="I103" s="131">
        <f t="shared" si="7"/>
        <v>83.99787078651684</v>
      </c>
    </row>
    <row r="104" spans="1:9" ht="12" customHeight="1">
      <c r="A104" s="159">
        <v>550</v>
      </c>
      <c r="B104" s="247" t="s">
        <v>94</v>
      </c>
      <c r="C104" s="247"/>
      <c r="D104" s="247"/>
      <c r="E104" s="130">
        <v>16724</v>
      </c>
      <c r="F104" s="130">
        <v>20000</v>
      </c>
      <c r="G104" s="130">
        <v>18576.95</v>
      </c>
      <c r="H104" s="131">
        <f t="shared" si="5"/>
        <v>111.07958622339153</v>
      </c>
      <c r="I104" s="131">
        <f t="shared" si="7"/>
        <v>92.88475000000001</v>
      </c>
    </row>
    <row r="105" spans="1:9" ht="12" customHeight="1">
      <c r="A105" s="159">
        <v>551</v>
      </c>
      <c r="B105" s="247" t="s">
        <v>26</v>
      </c>
      <c r="C105" s="247"/>
      <c r="D105" s="247"/>
      <c r="E105" s="130">
        <v>5629</v>
      </c>
      <c r="F105" s="130">
        <v>2600</v>
      </c>
      <c r="G105" s="130">
        <v>11677.27</v>
      </c>
      <c r="H105" s="131">
        <f t="shared" si="5"/>
        <v>207.44839225439685</v>
      </c>
      <c r="I105" s="131">
        <f t="shared" si="7"/>
        <v>449.1257692307692</v>
      </c>
    </row>
    <row r="106" spans="1:9" ht="12" customHeight="1">
      <c r="A106" s="159">
        <v>552</v>
      </c>
      <c r="B106" s="247" t="s">
        <v>95</v>
      </c>
      <c r="C106" s="247"/>
      <c r="D106" s="247"/>
      <c r="E106" s="158">
        <v>4766</v>
      </c>
      <c r="F106" s="130">
        <v>7000</v>
      </c>
      <c r="G106" s="158">
        <v>5803.02</v>
      </c>
      <c r="H106" s="131">
        <f t="shared" si="5"/>
        <v>121.75870751154008</v>
      </c>
      <c r="I106" s="131">
        <f t="shared" si="7"/>
        <v>82.90028571428572</v>
      </c>
    </row>
    <row r="107" spans="1:9" ht="12" customHeight="1">
      <c r="A107" s="159">
        <v>553</v>
      </c>
      <c r="B107" s="247" t="s">
        <v>96</v>
      </c>
      <c r="C107" s="247"/>
      <c r="D107" s="247"/>
      <c r="E107" s="130">
        <v>629</v>
      </c>
      <c r="F107" s="139">
        <v>600</v>
      </c>
      <c r="G107" s="130">
        <v>457.8</v>
      </c>
      <c r="H107" s="131">
        <f t="shared" si="5"/>
        <v>72.78219395866455</v>
      </c>
      <c r="I107" s="131">
        <f t="shared" si="7"/>
        <v>76.3</v>
      </c>
    </row>
    <row r="108" spans="1:9" ht="12" customHeight="1">
      <c r="A108" s="160">
        <v>554</v>
      </c>
      <c r="B108" s="247" t="s">
        <v>115</v>
      </c>
      <c r="C108" s="247"/>
      <c r="D108" s="247"/>
      <c r="E108" s="130">
        <v>10906</v>
      </c>
      <c r="F108" s="139">
        <v>9600</v>
      </c>
      <c r="G108" s="130">
        <v>11800.85</v>
      </c>
      <c r="H108" s="131">
        <f t="shared" si="5"/>
        <v>108.20511644966074</v>
      </c>
      <c r="I108" s="131">
        <f t="shared" si="7"/>
        <v>122.92552083333335</v>
      </c>
    </row>
    <row r="109" spans="1:9" ht="12" customHeight="1">
      <c r="A109" s="159">
        <v>555</v>
      </c>
      <c r="B109" s="247" t="s">
        <v>97</v>
      </c>
      <c r="C109" s="247"/>
      <c r="D109" s="247"/>
      <c r="E109" s="130">
        <v>114657</v>
      </c>
      <c r="F109" s="158">
        <v>217200</v>
      </c>
      <c r="G109" s="130">
        <v>246069.67</v>
      </c>
      <c r="H109" s="131">
        <f t="shared" si="5"/>
        <v>214.61373487881247</v>
      </c>
      <c r="I109" s="131">
        <f t="shared" si="7"/>
        <v>113.29174493554328</v>
      </c>
    </row>
    <row r="110" spans="1:9" ht="12" customHeight="1">
      <c r="A110" s="159">
        <v>559</v>
      </c>
      <c r="B110" s="247" t="s">
        <v>99</v>
      </c>
      <c r="C110" s="247"/>
      <c r="D110" s="247"/>
      <c r="E110" s="130">
        <v>6822</v>
      </c>
      <c r="F110" s="130">
        <v>7000</v>
      </c>
      <c r="G110" s="130">
        <v>5732.48</v>
      </c>
      <c r="H110" s="131">
        <f t="shared" si="5"/>
        <v>84.02931691586045</v>
      </c>
      <c r="I110" s="131">
        <f t="shared" si="7"/>
        <v>81.89257142857143</v>
      </c>
    </row>
    <row r="111" spans="1:9" ht="12" customHeight="1">
      <c r="A111" s="159">
        <v>561</v>
      </c>
      <c r="B111" s="247" t="s">
        <v>100</v>
      </c>
      <c r="C111" s="247"/>
      <c r="D111" s="247"/>
      <c r="E111" s="130">
        <v>0</v>
      </c>
      <c r="F111" s="130">
        <v>12700</v>
      </c>
      <c r="G111" s="130">
        <v>1357.78</v>
      </c>
      <c r="H111" s="131">
        <v>0</v>
      </c>
      <c r="I111" s="131">
        <f t="shared" si="7"/>
        <v>10.691181102362204</v>
      </c>
    </row>
    <row r="112" spans="1:9" ht="12" customHeight="1">
      <c r="A112" s="159">
        <v>575</v>
      </c>
      <c r="B112" s="181" t="s">
        <v>125</v>
      </c>
      <c r="C112" s="182"/>
      <c r="D112" s="29"/>
      <c r="E112" s="130">
        <v>180</v>
      </c>
      <c r="F112" s="130">
        <v>0</v>
      </c>
      <c r="G112" s="130">
        <v>570.34</v>
      </c>
      <c r="H112" s="131">
        <f>G112/E112*100</f>
        <v>316.85555555555555</v>
      </c>
      <c r="I112" s="131">
        <v>0</v>
      </c>
    </row>
    <row r="113" spans="1:9" ht="12" customHeight="1">
      <c r="A113" s="159">
        <v>576</v>
      </c>
      <c r="B113" s="181" t="s">
        <v>126</v>
      </c>
      <c r="C113" s="182"/>
      <c r="D113" s="29"/>
      <c r="E113" s="130">
        <v>1870</v>
      </c>
      <c r="F113" s="130">
        <v>0</v>
      </c>
      <c r="G113" s="130">
        <v>0</v>
      </c>
      <c r="H113" s="131">
        <f>G113/E113*100</f>
        <v>0</v>
      </c>
      <c r="I113" s="131">
        <v>0</v>
      </c>
    </row>
    <row r="114" spans="1:9" ht="12" customHeight="1">
      <c r="A114" s="159">
        <v>578</v>
      </c>
      <c r="B114" s="181" t="s">
        <v>132</v>
      </c>
      <c r="C114" s="182"/>
      <c r="D114" s="29"/>
      <c r="E114" s="130">
        <v>198</v>
      </c>
      <c r="F114" s="130">
        <v>0</v>
      </c>
      <c r="G114" s="130">
        <v>12.87</v>
      </c>
      <c r="H114" s="131">
        <f>G114/E114*100</f>
        <v>6.5</v>
      </c>
      <c r="I114" s="131">
        <v>0</v>
      </c>
    </row>
    <row r="115" spans="1:9" ht="12" customHeight="1">
      <c r="A115" s="159">
        <v>579</v>
      </c>
      <c r="B115" s="240" t="s">
        <v>106</v>
      </c>
      <c r="C115" s="241"/>
      <c r="D115" s="242"/>
      <c r="E115" s="130">
        <v>2400</v>
      </c>
      <c r="F115" s="130">
        <v>0</v>
      </c>
      <c r="G115" s="130">
        <v>4995.84</v>
      </c>
      <c r="H115" s="131">
        <f>G115/E115*100</f>
        <v>208.16</v>
      </c>
      <c r="I115" s="131">
        <v>0</v>
      </c>
    </row>
    <row r="116" spans="1:9" ht="12" customHeight="1">
      <c r="A116" s="159">
        <v>580</v>
      </c>
      <c r="B116" s="181" t="s">
        <v>133</v>
      </c>
      <c r="C116" s="182"/>
      <c r="D116" s="29"/>
      <c r="E116" s="130">
        <v>0</v>
      </c>
      <c r="F116" s="130">
        <v>0</v>
      </c>
      <c r="G116" s="130">
        <v>42039.96</v>
      </c>
      <c r="H116" s="131">
        <v>0</v>
      </c>
      <c r="I116" s="131">
        <v>0</v>
      </c>
    </row>
    <row r="117" spans="1:9" ht="12" customHeight="1">
      <c r="A117" s="159">
        <v>596</v>
      </c>
      <c r="B117" s="181" t="s">
        <v>134</v>
      </c>
      <c r="C117" s="182"/>
      <c r="D117" s="29"/>
      <c r="E117" s="130">
        <v>63210</v>
      </c>
      <c r="F117" s="130">
        <v>0</v>
      </c>
      <c r="G117" s="130">
        <v>0</v>
      </c>
      <c r="H117" s="131">
        <v>0</v>
      </c>
      <c r="I117" s="131">
        <v>0</v>
      </c>
    </row>
    <row r="118" spans="1:9" ht="12" customHeight="1">
      <c r="A118" s="160">
        <v>120</v>
      </c>
      <c r="B118" s="292" t="s">
        <v>107</v>
      </c>
      <c r="C118" s="293"/>
      <c r="D118" s="294"/>
      <c r="E118" s="130"/>
      <c r="F118" s="130">
        <v>0</v>
      </c>
      <c r="G118" s="130">
        <v>-44876</v>
      </c>
      <c r="H118" s="131">
        <v>0</v>
      </c>
      <c r="I118" s="131">
        <v>0</v>
      </c>
    </row>
    <row r="119" spans="1:9" ht="12" customHeight="1">
      <c r="A119" s="295" t="s">
        <v>40</v>
      </c>
      <c r="B119" s="295"/>
      <c r="C119" s="295"/>
      <c r="D119" s="295"/>
      <c r="E119" s="154">
        <f>SUM(E89:E118)</f>
        <v>4492874</v>
      </c>
      <c r="F119" s="152">
        <f>SUM(F89:F118)</f>
        <v>4502400</v>
      </c>
      <c r="G119" s="152">
        <f>SUM(G89:G118)</f>
        <v>4926109.4399999995</v>
      </c>
      <c r="H119" s="153">
        <f>G119/E119*100</f>
        <v>109.64272401140116</v>
      </c>
      <c r="I119" s="153">
        <f>G119/F119*100</f>
        <v>109.4107462686567</v>
      </c>
    </row>
    <row r="120" spans="1:9" ht="12" customHeight="1">
      <c r="A120" s="296" t="s">
        <v>41</v>
      </c>
      <c r="B120" s="296"/>
      <c r="C120" s="296"/>
      <c r="D120" s="296"/>
      <c r="E120" s="134">
        <f>E87-E119</f>
        <v>507067</v>
      </c>
      <c r="F120" s="132">
        <f>F87-F119</f>
        <v>471600</v>
      </c>
      <c r="G120" s="132">
        <f>G87-G119</f>
        <v>880107.0899999999</v>
      </c>
      <c r="H120" s="133">
        <f>G120/E120*100</f>
        <v>173.56820499066194</v>
      </c>
      <c r="I120" s="133">
        <f>G120/F120*100</f>
        <v>186.62152035623407</v>
      </c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  <row r="129" spans="1:4" ht="12.75">
      <c r="A129" s="12"/>
      <c r="B129" s="12"/>
      <c r="C129" s="12"/>
      <c r="D129" s="12"/>
    </row>
    <row r="130" spans="1:4" ht="12.75">
      <c r="A130" s="12"/>
      <c r="B130" s="12"/>
      <c r="C130" s="12"/>
      <c r="D130" s="12"/>
    </row>
    <row r="131" spans="1:4" ht="12.75">
      <c r="A131" s="12"/>
      <c r="B131" s="12"/>
      <c r="C131" s="12"/>
      <c r="D131" s="12"/>
    </row>
    <row r="132" spans="1:4" ht="12.75">
      <c r="A132" s="12"/>
      <c r="B132" s="12"/>
      <c r="C132" s="12"/>
      <c r="D132" s="12"/>
    </row>
    <row r="133" spans="1:4" ht="12.75">
      <c r="A133" s="12"/>
      <c r="B133" s="12"/>
      <c r="C133" s="12"/>
      <c r="D133" s="12"/>
    </row>
    <row r="134" spans="1:4" ht="12.75">
      <c r="A134" s="12"/>
      <c r="B134" s="12"/>
      <c r="C134" s="12"/>
      <c r="D134" s="12"/>
    </row>
    <row r="135" spans="1:4" ht="12.75">
      <c r="A135" s="12"/>
      <c r="B135" s="12"/>
      <c r="C135" s="12"/>
      <c r="D135" s="12"/>
    </row>
    <row r="136" spans="1:4" ht="12.75">
      <c r="A136" s="12"/>
      <c r="B136" s="12"/>
      <c r="C136" s="12"/>
      <c r="D136" s="12"/>
    </row>
    <row r="137" spans="1:4" ht="12.75">
      <c r="A137" s="101" t="s">
        <v>46</v>
      </c>
      <c r="B137" s="101"/>
      <c r="C137" s="101"/>
      <c r="D137" s="18"/>
    </row>
    <row r="138" spans="1:4" ht="12.75">
      <c r="A138" s="39" t="s">
        <v>135</v>
      </c>
      <c r="B138" s="39"/>
      <c r="C138" s="39"/>
      <c r="D138" s="18"/>
    </row>
    <row r="139" spans="1:9" ht="12.75" customHeight="1">
      <c r="A139" s="248" t="s">
        <v>47</v>
      </c>
      <c r="B139" s="248"/>
      <c r="C139" s="248"/>
      <c r="D139" s="248"/>
      <c r="E139" s="248"/>
      <c r="F139" s="248"/>
      <c r="G139" s="248"/>
      <c r="H139" s="248"/>
      <c r="I139" s="248"/>
    </row>
    <row r="140" spans="1:9" ht="12.75" customHeight="1">
      <c r="A140" s="277" t="s">
        <v>139</v>
      </c>
      <c r="B140" s="277"/>
      <c r="C140" s="277"/>
      <c r="D140" s="277"/>
      <c r="E140" s="277"/>
      <c r="F140" s="277"/>
      <c r="G140" s="277"/>
      <c r="H140" s="277"/>
      <c r="I140" s="277"/>
    </row>
    <row r="141" spans="1:9" ht="12.75" customHeight="1">
      <c r="A141" s="105"/>
      <c r="B141" s="105"/>
      <c r="C141" s="105"/>
      <c r="D141" s="105"/>
      <c r="E141" s="119"/>
      <c r="F141" s="119"/>
      <c r="G141" s="119"/>
      <c r="H141" s="306" t="s">
        <v>73</v>
      </c>
      <c r="I141" s="306"/>
    </row>
    <row r="143" spans="1:9" ht="12.75">
      <c r="A143" s="308" t="s">
        <v>0</v>
      </c>
      <c r="B143" s="309"/>
      <c r="C143" s="309"/>
      <c r="D143" s="310"/>
      <c r="E143" s="141" t="s">
        <v>49</v>
      </c>
      <c r="F143" s="141" t="s">
        <v>51</v>
      </c>
      <c r="G143" s="140" t="s">
        <v>49</v>
      </c>
      <c r="H143" s="307" t="s">
        <v>54</v>
      </c>
      <c r="I143" s="307"/>
    </row>
    <row r="144" spans="1:9" ht="12.75">
      <c r="A144" s="311"/>
      <c r="B144" s="312"/>
      <c r="C144" s="312"/>
      <c r="D144" s="313"/>
      <c r="E144" s="144" t="s">
        <v>121</v>
      </c>
      <c r="F144" s="144" t="s">
        <v>122</v>
      </c>
      <c r="G144" s="143" t="s">
        <v>122</v>
      </c>
      <c r="H144" s="142" t="s">
        <v>62</v>
      </c>
      <c r="I144" s="142" t="s">
        <v>63</v>
      </c>
    </row>
    <row r="145" spans="1:9" ht="10.5" customHeight="1">
      <c r="A145" s="42">
        <v>1</v>
      </c>
      <c r="B145" s="255">
        <v>2</v>
      </c>
      <c r="C145" s="255"/>
      <c r="D145" s="256"/>
      <c r="E145" s="171">
        <v>3</v>
      </c>
      <c r="F145" s="171">
        <v>4</v>
      </c>
      <c r="G145" s="171">
        <v>5</v>
      </c>
      <c r="H145" s="172">
        <v>6</v>
      </c>
      <c r="I145" s="172">
        <v>7</v>
      </c>
    </row>
    <row r="146" spans="1:12" ht="12.75">
      <c r="A146" s="279" t="s">
        <v>5</v>
      </c>
      <c r="B146" s="280"/>
      <c r="C146" s="280"/>
      <c r="D146" s="280"/>
      <c r="E146" s="103"/>
      <c r="F146" s="103"/>
      <c r="G146" s="103"/>
      <c r="H146" s="108"/>
      <c r="I146" s="109"/>
      <c r="L146" s="102"/>
    </row>
    <row r="147" spans="1:9" ht="12.75">
      <c r="A147" s="159">
        <v>611</v>
      </c>
      <c r="B147" s="247" t="s">
        <v>102</v>
      </c>
      <c r="C147" s="247"/>
      <c r="D147" s="247"/>
      <c r="E147" s="120">
        <v>1680778</v>
      </c>
      <c r="F147" s="135">
        <v>2171959</v>
      </c>
      <c r="G147" s="120">
        <v>1810504.6</v>
      </c>
      <c r="H147" s="121">
        <f aca="true" t="shared" si="8" ref="H147:H153">G147/E147*100</f>
        <v>107.7182471450721</v>
      </c>
      <c r="I147" s="121">
        <f>G147/F147*100</f>
        <v>83.35813889672872</v>
      </c>
    </row>
    <row r="148" spans="1:9" ht="12.75">
      <c r="A148" s="159">
        <v>650</v>
      </c>
      <c r="B148" s="40" t="s">
        <v>87</v>
      </c>
      <c r="C148" s="40"/>
      <c r="D148" s="40"/>
      <c r="E148" s="120">
        <v>289518</v>
      </c>
      <c r="F148" s="135">
        <v>240000</v>
      </c>
      <c r="G148" s="120">
        <v>338548.78</v>
      </c>
      <c r="H148" s="121">
        <f t="shared" si="8"/>
        <v>116.93531317569202</v>
      </c>
      <c r="I148" s="121">
        <f>G148/F148*100</f>
        <v>141.0619916666667</v>
      </c>
    </row>
    <row r="149" spans="1:9" ht="12.75">
      <c r="A149" s="159">
        <v>652</v>
      </c>
      <c r="B149" s="240" t="s">
        <v>117</v>
      </c>
      <c r="C149" s="241"/>
      <c r="D149" s="242"/>
      <c r="E149" s="120">
        <v>55</v>
      </c>
      <c r="F149" s="135">
        <v>0</v>
      </c>
      <c r="G149" s="120">
        <v>0</v>
      </c>
      <c r="H149" s="121">
        <f t="shared" si="8"/>
        <v>0</v>
      </c>
      <c r="I149" s="121">
        <v>0</v>
      </c>
    </row>
    <row r="150" spans="1:9" ht="12.75">
      <c r="A150" s="159">
        <v>659</v>
      </c>
      <c r="B150" s="40" t="s">
        <v>89</v>
      </c>
      <c r="C150" s="40"/>
      <c r="D150" s="40"/>
      <c r="E150" s="120">
        <v>7948</v>
      </c>
      <c r="F150" s="135">
        <v>4041</v>
      </c>
      <c r="G150" s="120">
        <v>2961.2</v>
      </c>
      <c r="H150" s="121">
        <f t="shared" si="8"/>
        <v>37.25717161550075</v>
      </c>
      <c r="I150" s="121">
        <f>G150/F150*100</f>
        <v>73.27889136352388</v>
      </c>
    </row>
    <row r="151" spans="1:9" ht="12.75">
      <c r="A151" s="159">
        <v>661</v>
      </c>
      <c r="B151" s="240" t="s">
        <v>78</v>
      </c>
      <c r="C151" s="241"/>
      <c r="D151" s="242"/>
      <c r="E151" s="120">
        <v>1</v>
      </c>
      <c r="F151" s="135">
        <v>0</v>
      </c>
      <c r="G151" s="120">
        <v>2.76</v>
      </c>
      <c r="H151" s="121">
        <f t="shared" si="8"/>
        <v>276</v>
      </c>
      <c r="I151" s="121">
        <v>0</v>
      </c>
    </row>
    <row r="152" spans="1:9" ht="12.75">
      <c r="A152" s="175">
        <v>679</v>
      </c>
      <c r="B152" s="176" t="s">
        <v>130</v>
      </c>
      <c r="C152" s="177"/>
      <c r="D152" s="178"/>
      <c r="E152" s="120">
        <v>1263</v>
      </c>
      <c r="F152" s="135"/>
      <c r="G152" s="120">
        <v>327.4</v>
      </c>
      <c r="H152" s="121">
        <v>0</v>
      </c>
      <c r="I152" s="121">
        <v>0</v>
      </c>
    </row>
    <row r="153" spans="1:9" ht="12.75">
      <c r="A153" s="291" t="s">
        <v>8</v>
      </c>
      <c r="B153" s="291"/>
      <c r="C153" s="291"/>
      <c r="D153" s="291"/>
      <c r="E153" s="145">
        <f>SUM(E147:E152)</f>
        <v>1979563</v>
      </c>
      <c r="F153" s="155">
        <f>SUM(F147:F151)</f>
        <v>2416000</v>
      </c>
      <c r="G153" s="146">
        <f>SUM(G147:G152)</f>
        <v>2152344.7399999998</v>
      </c>
      <c r="H153" s="147">
        <f t="shared" si="8"/>
        <v>108.72827689747686</v>
      </c>
      <c r="I153" s="147">
        <f>G153/F153*100</f>
        <v>89.0871167218543</v>
      </c>
    </row>
    <row r="154" spans="1:9" ht="12.75">
      <c r="A154" s="279" t="s">
        <v>10</v>
      </c>
      <c r="B154" s="280"/>
      <c r="C154" s="280"/>
      <c r="D154" s="280"/>
      <c r="E154" s="136"/>
      <c r="F154" s="167"/>
      <c r="G154" s="136"/>
      <c r="H154" s="137"/>
      <c r="I154" s="138"/>
    </row>
    <row r="155" spans="1:9" ht="12.75">
      <c r="A155" s="159">
        <v>511</v>
      </c>
      <c r="B155" s="247" t="s">
        <v>11</v>
      </c>
      <c r="C155" s="247"/>
      <c r="D155" s="247"/>
      <c r="E155" s="120">
        <v>24799</v>
      </c>
      <c r="F155" s="139">
        <v>45000</v>
      </c>
      <c r="G155" s="120">
        <v>35207.81</v>
      </c>
      <c r="H155" s="121">
        <f aca="true" t="shared" si="9" ref="H155:H161">G155/E155*100</f>
        <v>141.9727005121174</v>
      </c>
      <c r="I155" s="121">
        <f aca="true" t="shared" si="10" ref="I155:I175">G155/F155*100</f>
        <v>78.23957777777777</v>
      </c>
    </row>
    <row r="156" spans="1:9" ht="12.75">
      <c r="A156" s="159">
        <v>512</v>
      </c>
      <c r="B156" s="247" t="s">
        <v>90</v>
      </c>
      <c r="C156" s="247"/>
      <c r="D156" s="247"/>
      <c r="E156" s="120">
        <v>29353</v>
      </c>
      <c r="F156" s="139">
        <v>42000</v>
      </c>
      <c r="G156" s="120">
        <v>29675.87</v>
      </c>
      <c r="H156" s="121">
        <f t="shared" si="9"/>
        <v>101.0999557115116</v>
      </c>
      <c r="I156" s="121">
        <f t="shared" si="10"/>
        <v>70.65683333333334</v>
      </c>
    </row>
    <row r="157" spans="1:9" ht="12.75">
      <c r="A157" s="159">
        <v>513</v>
      </c>
      <c r="B157" s="247" t="s">
        <v>13</v>
      </c>
      <c r="C157" s="247"/>
      <c r="D157" s="247"/>
      <c r="E157" s="120">
        <v>813</v>
      </c>
      <c r="F157" s="139">
        <v>1000</v>
      </c>
      <c r="G157" s="120">
        <v>670.5</v>
      </c>
      <c r="H157" s="121">
        <f t="shared" si="9"/>
        <v>82.47232472324724</v>
      </c>
      <c r="I157" s="121">
        <f t="shared" si="10"/>
        <v>67.05</v>
      </c>
    </row>
    <row r="158" spans="1:9" ht="12.75">
      <c r="A158" s="159">
        <v>514</v>
      </c>
      <c r="B158" s="247" t="s">
        <v>14</v>
      </c>
      <c r="C158" s="247"/>
      <c r="D158" s="247"/>
      <c r="E158" s="120">
        <v>4382</v>
      </c>
      <c r="F158" s="139">
        <v>11000</v>
      </c>
      <c r="G158" s="120">
        <v>9876.91</v>
      </c>
      <c r="H158" s="121">
        <f t="shared" si="9"/>
        <v>225.39730716567777</v>
      </c>
      <c r="I158" s="121">
        <f t="shared" si="10"/>
        <v>89.7900909090909</v>
      </c>
    </row>
    <row r="159" spans="1:9" ht="12.75">
      <c r="A159" s="159">
        <v>520</v>
      </c>
      <c r="B159" s="240" t="s">
        <v>31</v>
      </c>
      <c r="C159" s="241"/>
      <c r="D159" s="242"/>
      <c r="E159" s="120">
        <v>481002</v>
      </c>
      <c r="F159" s="139">
        <v>499000</v>
      </c>
      <c r="G159" s="120">
        <v>456856.2</v>
      </c>
      <c r="H159" s="121">
        <f t="shared" si="9"/>
        <v>94.98010403283146</v>
      </c>
      <c r="I159" s="121">
        <f t="shared" si="10"/>
        <v>91.5543486973948</v>
      </c>
    </row>
    <row r="160" spans="1:9" ht="12.75">
      <c r="A160" s="159">
        <v>521</v>
      </c>
      <c r="B160" s="240" t="s">
        <v>119</v>
      </c>
      <c r="C160" s="241"/>
      <c r="D160" s="242"/>
      <c r="E160" s="120">
        <v>15303</v>
      </c>
      <c r="F160" s="139">
        <v>12000</v>
      </c>
      <c r="G160" s="120">
        <v>12216.7</v>
      </c>
      <c r="H160" s="121">
        <f t="shared" si="9"/>
        <v>79.83205907338431</v>
      </c>
      <c r="I160" s="121">
        <f t="shared" si="10"/>
        <v>101.80583333333333</v>
      </c>
    </row>
    <row r="161" spans="1:9" ht="12.75">
      <c r="A161" s="159">
        <v>523</v>
      </c>
      <c r="B161" s="247" t="s">
        <v>108</v>
      </c>
      <c r="C161" s="247"/>
      <c r="D161" s="247"/>
      <c r="E161" s="120">
        <v>405</v>
      </c>
      <c r="F161" s="139">
        <v>400</v>
      </c>
      <c r="G161" s="120">
        <v>100</v>
      </c>
      <c r="H161" s="121">
        <f t="shared" si="9"/>
        <v>24.691358024691358</v>
      </c>
      <c r="I161" s="121">
        <f t="shared" si="10"/>
        <v>25</v>
      </c>
    </row>
    <row r="162" spans="1:9" ht="12.75">
      <c r="A162" s="160">
        <v>524</v>
      </c>
      <c r="B162" s="247" t="s">
        <v>91</v>
      </c>
      <c r="C162" s="247"/>
      <c r="D162" s="247"/>
      <c r="E162" s="120">
        <v>157559</v>
      </c>
      <c r="F162" s="139">
        <v>149900</v>
      </c>
      <c r="G162" s="120">
        <v>153711.81</v>
      </c>
      <c r="H162" s="121">
        <f aca="true" t="shared" si="11" ref="H162:H167">G162/E162*100</f>
        <v>97.55825436820493</v>
      </c>
      <c r="I162" s="121">
        <f t="shared" si="10"/>
        <v>102.54290193462307</v>
      </c>
    </row>
    <row r="163" spans="1:9" ht="12.75">
      <c r="A163" s="160">
        <v>529</v>
      </c>
      <c r="B163" s="161" t="s">
        <v>93</v>
      </c>
      <c r="C163" s="161"/>
      <c r="D163" s="161"/>
      <c r="E163" s="120">
        <v>9699</v>
      </c>
      <c r="F163" s="139">
        <v>15000</v>
      </c>
      <c r="G163" s="120">
        <v>10123.42</v>
      </c>
      <c r="H163" s="121">
        <f t="shared" si="11"/>
        <v>104.37591504278791</v>
      </c>
      <c r="I163" s="121">
        <f t="shared" si="10"/>
        <v>67.48946666666666</v>
      </c>
    </row>
    <row r="164" spans="1:9" ht="12.75">
      <c r="A164" s="159">
        <v>530</v>
      </c>
      <c r="B164" s="247" t="s">
        <v>109</v>
      </c>
      <c r="C164" s="247"/>
      <c r="D164" s="247"/>
      <c r="E164" s="120">
        <v>779156</v>
      </c>
      <c r="F164" s="139">
        <v>1160000</v>
      </c>
      <c r="G164" s="120">
        <v>867169.27</v>
      </c>
      <c r="H164" s="121">
        <f t="shared" si="11"/>
        <v>111.295975388754</v>
      </c>
      <c r="I164" s="121">
        <f t="shared" si="10"/>
        <v>74.75597155172414</v>
      </c>
    </row>
    <row r="165" spans="1:9" ht="12.75">
      <c r="A165" s="159">
        <v>531</v>
      </c>
      <c r="B165" s="247" t="s">
        <v>110</v>
      </c>
      <c r="C165" s="247"/>
      <c r="D165" s="247"/>
      <c r="E165" s="120">
        <v>3676</v>
      </c>
      <c r="F165" s="139">
        <v>12000</v>
      </c>
      <c r="G165" s="120">
        <v>4214.82</v>
      </c>
      <c r="H165" s="121">
        <f t="shared" si="11"/>
        <v>114.65778019586506</v>
      </c>
      <c r="I165" s="121">
        <f t="shared" si="10"/>
        <v>35.12349999999999</v>
      </c>
    </row>
    <row r="166" spans="1:9" ht="12.75">
      <c r="A166" s="159">
        <v>532</v>
      </c>
      <c r="B166" s="247" t="s">
        <v>111</v>
      </c>
      <c r="C166" s="247"/>
      <c r="D166" s="247"/>
      <c r="E166" s="120">
        <v>53334</v>
      </c>
      <c r="F166" s="139">
        <v>20000</v>
      </c>
      <c r="G166" s="120">
        <v>17461.22</v>
      </c>
      <c r="H166" s="121">
        <f t="shared" si="11"/>
        <v>32.739378257771776</v>
      </c>
      <c r="I166" s="121">
        <f t="shared" si="10"/>
        <v>87.30610000000001</v>
      </c>
    </row>
    <row r="167" spans="1:9" ht="12.75">
      <c r="A167" s="159">
        <v>533</v>
      </c>
      <c r="B167" s="247" t="s">
        <v>112</v>
      </c>
      <c r="C167" s="247"/>
      <c r="D167" s="247"/>
      <c r="E167" s="120">
        <v>3600</v>
      </c>
      <c r="F167" s="139">
        <v>3600</v>
      </c>
      <c r="G167" s="120">
        <v>3600</v>
      </c>
      <c r="H167" s="121">
        <f t="shared" si="11"/>
        <v>100</v>
      </c>
      <c r="I167" s="121">
        <f t="shared" si="10"/>
        <v>100</v>
      </c>
    </row>
    <row r="168" spans="1:9" ht="12.75">
      <c r="A168" s="159">
        <v>539</v>
      </c>
      <c r="B168" s="181" t="s">
        <v>118</v>
      </c>
      <c r="C168" s="182"/>
      <c r="D168" s="29"/>
      <c r="E168" s="120">
        <v>827</v>
      </c>
      <c r="F168" s="139">
        <v>1000</v>
      </c>
      <c r="G168" s="120">
        <v>406</v>
      </c>
      <c r="H168" s="121">
        <v>0</v>
      </c>
      <c r="I168" s="121">
        <f t="shared" si="10"/>
        <v>40.6</v>
      </c>
    </row>
    <row r="169" spans="1:9" ht="12.75">
      <c r="A169" s="159">
        <v>540</v>
      </c>
      <c r="B169" s="240" t="s">
        <v>114</v>
      </c>
      <c r="C169" s="241"/>
      <c r="D169" s="242"/>
      <c r="E169" s="157">
        <v>33846</v>
      </c>
      <c r="F169" s="139">
        <v>35000</v>
      </c>
      <c r="G169" s="157">
        <v>29226.73</v>
      </c>
      <c r="H169" s="121">
        <f>G169/E169*100</f>
        <v>86.35209478224901</v>
      </c>
      <c r="I169" s="121">
        <f t="shared" si="10"/>
        <v>83.50494285714286</v>
      </c>
    </row>
    <row r="170" spans="1:9" ht="12.75">
      <c r="A170" s="159">
        <v>550</v>
      </c>
      <c r="B170" s="247" t="s">
        <v>94</v>
      </c>
      <c r="C170" s="247"/>
      <c r="D170" s="247"/>
      <c r="E170" s="120">
        <v>8625</v>
      </c>
      <c r="F170" s="139">
        <v>11000</v>
      </c>
      <c r="G170" s="120">
        <v>2644.9</v>
      </c>
      <c r="H170" s="121">
        <f>G170/E170*100</f>
        <v>30.665507246376812</v>
      </c>
      <c r="I170" s="121">
        <f t="shared" si="10"/>
        <v>24.044545454545453</v>
      </c>
    </row>
    <row r="171" spans="1:9" ht="12.75">
      <c r="A171" s="159">
        <v>551</v>
      </c>
      <c r="B171" s="247" t="s">
        <v>26</v>
      </c>
      <c r="C171" s="247"/>
      <c r="D171" s="247"/>
      <c r="E171" s="120">
        <v>855</v>
      </c>
      <c r="F171" s="139">
        <v>1500</v>
      </c>
      <c r="G171" s="120">
        <v>1635.9</v>
      </c>
      <c r="H171" s="121">
        <f>G171/E171*100</f>
        <v>191.33333333333334</v>
      </c>
      <c r="I171" s="121">
        <f t="shared" si="10"/>
        <v>109.06</v>
      </c>
    </row>
    <row r="172" spans="1:9" ht="12.75">
      <c r="A172" s="159">
        <v>552</v>
      </c>
      <c r="B172" s="247" t="s">
        <v>95</v>
      </c>
      <c r="C172" s="247"/>
      <c r="D172" s="247"/>
      <c r="E172" s="120">
        <v>1314</v>
      </c>
      <c r="F172" s="139">
        <v>1800</v>
      </c>
      <c r="G172" s="120">
        <v>1311</v>
      </c>
      <c r="H172" s="121">
        <v>0</v>
      </c>
      <c r="I172" s="121">
        <f t="shared" si="10"/>
        <v>72.83333333333334</v>
      </c>
    </row>
    <row r="173" spans="1:9" ht="12.75">
      <c r="A173" s="159">
        <v>553</v>
      </c>
      <c r="B173" s="247" t="s">
        <v>96</v>
      </c>
      <c r="C173" s="247"/>
      <c r="D173" s="247"/>
      <c r="E173" s="120">
        <v>381</v>
      </c>
      <c r="F173" s="139">
        <v>400</v>
      </c>
      <c r="G173" s="120">
        <v>139.1</v>
      </c>
      <c r="H173" s="121">
        <f>G173/E173*100</f>
        <v>36.509186351706035</v>
      </c>
      <c r="I173" s="121">
        <f t="shared" si="10"/>
        <v>34.775</v>
      </c>
    </row>
    <row r="174" spans="1:9" ht="12.75">
      <c r="A174" s="160">
        <v>554</v>
      </c>
      <c r="B174" s="247" t="s">
        <v>115</v>
      </c>
      <c r="C174" s="247"/>
      <c r="D174" s="247"/>
      <c r="E174" s="120">
        <v>5914</v>
      </c>
      <c r="F174" s="139">
        <v>6000</v>
      </c>
      <c r="G174" s="120">
        <v>6504.46</v>
      </c>
      <c r="H174" s="121">
        <f>G174/E174*100</f>
        <v>109.98410551234359</v>
      </c>
      <c r="I174" s="121">
        <f t="shared" si="10"/>
        <v>108.40766666666666</v>
      </c>
    </row>
    <row r="175" spans="1:9" ht="12.75">
      <c r="A175" s="159">
        <v>555</v>
      </c>
      <c r="B175" s="247" t="s">
        <v>97</v>
      </c>
      <c r="C175" s="247"/>
      <c r="D175" s="247"/>
      <c r="E175" s="120">
        <v>31432</v>
      </c>
      <c r="F175" s="183">
        <v>99000</v>
      </c>
      <c r="G175" s="120">
        <v>77938.68</v>
      </c>
      <c r="H175" s="121">
        <f>G175/E175*100</f>
        <v>247.9596589462967</v>
      </c>
      <c r="I175" s="121">
        <f t="shared" si="10"/>
        <v>78.72593939393938</v>
      </c>
    </row>
    <row r="176" spans="1:9" ht="12.75">
      <c r="A176" s="159">
        <v>559</v>
      </c>
      <c r="B176" s="40" t="s">
        <v>136</v>
      </c>
      <c r="C176" s="40"/>
      <c r="D176" s="40"/>
      <c r="E176" s="120">
        <v>767</v>
      </c>
      <c r="F176" s="183">
        <v>2000</v>
      </c>
      <c r="G176" s="120">
        <v>672.89</v>
      </c>
      <c r="H176" s="121">
        <f>G176/E176*100</f>
        <v>87.73011734028682</v>
      </c>
      <c r="I176" s="121">
        <f>G176/F176*100</f>
        <v>33.6445</v>
      </c>
    </row>
    <row r="177" spans="1:9" ht="12.75">
      <c r="A177" s="159">
        <v>561</v>
      </c>
      <c r="B177" s="247" t="s">
        <v>100</v>
      </c>
      <c r="C177" s="247"/>
      <c r="D177" s="247"/>
      <c r="E177" s="120">
        <v>0</v>
      </c>
      <c r="F177" s="139">
        <v>0</v>
      </c>
      <c r="G177" s="120">
        <v>1.34</v>
      </c>
      <c r="H177" s="121">
        <v>0</v>
      </c>
      <c r="I177" s="121">
        <v>0</v>
      </c>
    </row>
    <row r="178" spans="1:9" ht="12.75">
      <c r="A178" s="159">
        <v>575</v>
      </c>
      <c r="B178" s="181" t="s">
        <v>125</v>
      </c>
      <c r="C178" s="182"/>
      <c r="D178" s="29"/>
      <c r="E178" s="120">
        <v>134</v>
      </c>
      <c r="F178" s="139">
        <v>0</v>
      </c>
      <c r="G178" s="120">
        <v>0</v>
      </c>
      <c r="H178" s="121">
        <v>0</v>
      </c>
      <c r="I178" s="121">
        <v>0</v>
      </c>
    </row>
    <row r="179" spans="1:9" ht="12.75">
      <c r="A179" s="159">
        <v>576</v>
      </c>
      <c r="B179" s="181" t="s">
        <v>126</v>
      </c>
      <c r="C179" s="182"/>
      <c r="D179" s="29"/>
      <c r="E179" s="120">
        <v>0</v>
      </c>
      <c r="F179" s="139">
        <v>0</v>
      </c>
      <c r="G179" s="120">
        <v>80.7</v>
      </c>
      <c r="H179" s="121">
        <v>0</v>
      </c>
      <c r="I179" s="121">
        <v>0</v>
      </c>
    </row>
    <row r="180" spans="1:9" ht="12.75">
      <c r="A180" s="159">
        <v>578</v>
      </c>
      <c r="B180" s="181" t="s">
        <v>137</v>
      </c>
      <c r="C180" s="182"/>
      <c r="D180" s="29"/>
      <c r="E180" s="120">
        <v>0</v>
      </c>
      <c r="F180" s="139">
        <v>0</v>
      </c>
      <c r="G180" s="120">
        <v>6.34</v>
      </c>
      <c r="H180" s="121">
        <v>0</v>
      </c>
      <c r="I180" s="121">
        <v>0</v>
      </c>
    </row>
    <row r="181" spans="1:9" ht="12.75">
      <c r="A181" s="159">
        <v>579</v>
      </c>
      <c r="B181" s="181" t="s">
        <v>138</v>
      </c>
      <c r="C181" s="182"/>
      <c r="D181" s="29"/>
      <c r="E181" s="120">
        <v>4565</v>
      </c>
      <c r="F181" s="139">
        <v>0</v>
      </c>
      <c r="G181" s="120">
        <v>60891.64</v>
      </c>
      <c r="H181" s="121">
        <f>G181/E181*100</f>
        <v>1333.8803943044907</v>
      </c>
      <c r="I181" s="121">
        <v>0</v>
      </c>
    </row>
    <row r="182" spans="1:9" ht="12.75">
      <c r="A182" s="159">
        <v>591</v>
      </c>
      <c r="B182" s="240" t="s">
        <v>120</v>
      </c>
      <c r="C182" s="241"/>
      <c r="D182" s="242"/>
      <c r="E182" s="120">
        <v>0</v>
      </c>
      <c r="F182" s="139">
        <v>0</v>
      </c>
      <c r="G182" s="120">
        <v>236</v>
      </c>
      <c r="H182" s="121">
        <v>0</v>
      </c>
      <c r="I182" s="121">
        <v>0</v>
      </c>
    </row>
    <row r="183" spans="1:9" ht="12.75">
      <c r="A183" s="295" t="s">
        <v>40</v>
      </c>
      <c r="B183" s="295"/>
      <c r="C183" s="295"/>
      <c r="D183" s="295"/>
      <c r="E183" s="145">
        <f>SUM(E155:E182)</f>
        <v>1651741</v>
      </c>
      <c r="F183" s="146">
        <f>SUM(F155:F182)</f>
        <v>2128600</v>
      </c>
      <c r="G183" s="146">
        <f>SUM(G155:G182)</f>
        <v>1782580.21</v>
      </c>
      <c r="H183" s="147">
        <f>G183/E183*100</f>
        <v>107.92129092878362</v>
      </c>
      <c r="I183" s="147">
        <f>G183/F183*100</f>
        <v>83.74425490933007</v>
      </c>
    </row>
    <row r="184" spans="1:9" ht="12.75">
      <c r="A184" s="296" t="s">
        <v>41</v>
      </c>
      <c r="B184" s="296"/>
      <c r="C184" s="296"/>
      <c r="D184" s="296"/>
      <c r="E184" s="186">
        <f>E153-E183</f>
        <v>327822</v>
      </c>
      <c r="F184" s="188">
        <f>F153-F183</f>
        <v>287400</v>
      </c>
      <c r="G184" s="186">
        <f>G153-G183</f>
        <v>369764.5299999998</v>
      </c>
      <c r="H184" s="189">
        <f>G184/E184*100</f>
        <v>112.79429995546357</v>
      </c>
      <c r="I184" s="189">
        <f>G184/F184*100</f>
        <v>128.65850034794704</v>
      </c>
    </row>
    <row r="188" spans="1:4" ht="12.75">
      <c r="A188" s="39" t="s">
        <v>46</v>
      </c>
      <c r="B188" s="39"/>
      <c r="C188" s="39"/>
      <c r="D188" s="18"/>
    </row>
    <row r="189" spans="1:4" ht="12.75">
      <c r="A189" s="39" t="s">
        <v>67</v>
      </c>
      <c r="B189" s="39"/>
      <c r="C189" s="39"/>
      <c r="D189" s="18"/>
    </row>
    <row r="190" spans="1:4" ht="12.75">
      <c r="A190" s="39"/>
      <c r="B190" s="39"/>
      <c r="C190" s="39"/>
      <c r="D190" s="18"/>
    </row>
    <row r="191" spans="1:4" ht="12.75">
      <c r="A191" s="39"/>
      <c r="B191" s="39"/>
      <c r="C191" s="39"/>
      <c r="D191" s="18"/>
    </row>
    <row r="192" spans="1:9" ht="12.75" customHeight="1">
      <c r="A192" s="248" t="s">
        <v>47</v>
      </c>
      <c r="B192" s="248"/>
      <c r="C192" s="248"/>
      <c r="D192" s="248"/>
      <c r="E192" s="248"/>
      <c r="F192" s="248"/>
      <c r="G192" s="248"/>
      <c r="H192" s="248"/>
      <c r="I192" s="248"/>
    </row>
    <row r="193" spans="1:9" ht="12.75" customHeight="1">
      <c r="A193" s="277" t="s">
        <v>129</v>
      </c>
      <c r="B193" s="277"/>
      <c r="C193" s="277"/>
      <c r="D193" s="277"/>
      <c r="E193" s="277"/>
      <c r="F193" s="277"/>
      <c r="G193" s="277"/>
      <c r="H193" s="277"/>
      <c r="I193" s="277"/>
    </row>
    <row r="194" spans="8:9" ht="12.75">
      <c r="H194" s="283" t="s">
        <v>74</v>
      </c>
      <c r="I194" s="283"/>
    </row>
    <row r="196" spans="1:9" ht="12.75">
      <c r="A196" s="308" t="s">
        <v>0</v>
      </c>
      <c r="B196" s="309"/>
      <c r="C196" s="309"/>
      <c r="D196" s="310"/>
      <c r="E196" s="141" t="s">
        <v>49</v>
      </c>
      <c r="F196" s="141" t="s">
        <v>51</v>
      </c>
      <c r="G196" s="140" t="s">
        <v>49</v>
      </c>
      <c r="H196" s="307" t="s">
        <v>54</v>
      </c>
      <c r="I196" s="307"/>
    </row>
    <row r="197" spans="1:9" ht="12.75">
      <c r="A197" s="311"/>
      <c r="B197" s="312"/>
      <c r="C197" s="312"/>
      <c r="D197" s="313"/>
      <c r="E197" s="144" t="s">
        <v>121</v>
      </c>
      <c r="F197" s="144" t="s">
        <v>122</v>
      </c>
      <c r="G197" s="143" t="s">
        <v>122</v>
      </c>
      <c r="H197" s="142" t="s">
        <v>62</v>
      </c>
      <c r="I197" s="142" t="s">
        <v>63</v>
      </c>
    </row>
    <row r="198" spans="1:9" ht="10.5" customHeight="1">
      <c r="A198" s="42">
        <v>1</v>
      </c>
      <c r="B198" s="194">
        <v>2</v>
      </c>
      <c r="C198" s="194"/>
      <c r="D198" s="190"/>
      <c r="E198" s="171">
        <v>3</v>
      </c>
      <c r="F198" s="171">
        <v>4</v>
      </c>
      <c r="G198" s="171">
        <v>5</v>
      </c>
      <c r="H198" s="172">
        <v>6</v>
      </c>
      <c r="I198" s="172">
        <v>7</v>
      </c>
    </row>
    <row r="199" spans="1:9" ht="12.75">
      <c r="A199" s="279" t="s">
        <v>5</v>
      </c>
      <c r="B199" s="280"/>
      <c r="C199" s="280"/>
      <c r="D199" s="280"/>
      <c r="E199" s="103"/>
      <c r="F199" s="103"/>
      <c r="G199" s="103"/>
      <c r="H199" s="108"/>
      <c r="I199" s="109"/>
    </row>
    <row r="200" spans="1:9" ht="12.75">
      <c r="A200" s="159">
        <v>611</v>
      </c>
      <c r="B200" s="247" t="s">
        <v>102</v>
      </c>
      <c r="C200" s="247"/>
      <c r="D200" s="247"/>
      <c r="E200" s="120">
        <v>926989</v>
      </c>
      <c r="F200" s="135">
        <v>921076</v>
      </c>
      <c r="G200" s="120">
        <v>949356.67</v>
      </c>
      <c r="H200" s="121">
        <f>G200/E200*100</f>
        <v>102.41293801760322</v>
      </c>
      <c r="I200" s="121">
        <f>G200/F200*100</f>
        <v>103.07039484255371</v>
      </c>
    </row>
    <row r="201" spans="1:9" ht="12.75">
      <c r="A201" s="159">
        <v>650</v>
      </c>
      <c r="B201" s="40" t="s">
        <v>87</v>
      </c>
      <c r="C201" s="40"/>
      <c r="D201" s="40"/>
      <c r="E201" s="120">
        <v>173195</v>
      </c>
      <c r="F201" s="135">
        <v>180000</v>
      </c>
      <c r="G201" s="120">
        <v>201864.85</v>
      </c>
      <c r="H201" s="121">
        <f>G201/E201*100</f>
        <v>116.55350905049222</v>
      </c>
      <c r="I201" s="121">
        <f>G201/F201*100</f>
        <v>112.1471388888889</v>
      </c>
    </row>
    <row r="202" spans="1:9" ht="12.75">
      <c r="A202" s="159">
        <v>652</v>
      </c>
      <c r="B202" s="240" t="s">
        <v>117</v>
      </c>
      <c r="C202" s="241"/>
      <c r="D202" s="242"/>
      <c r="E202" s="120">
        <v>55</v>
      </c>
      <c r="F202" s="135">
        <v>0</v>
      </c>
      <c r="G202" s="120">
        <v>0</v>
      </c>
      <c r="H202" s="121">
        <f>G202/E202*100</f>
        <v>0</v>
      </c>
      <c r="I202" s="121">
        <v>0</v>
      </c>
    </row>
    <row r="203" spans="1:9" ht="12.75">
      <c r="A203" s="159">
        <v>659</v>
      </c>
      <c r="B203" s="40" t="s">
        <v>89</v>
      </c>
      <c r="C203" s="40"/>
      <c r="D203" s="40"/>
      <c r="E203" s="120">
        <v>2929</v>
      </c>
      <c r="F203" s="135">
        <v>3924</v>
      </c>
      <c r="G203" s="120">
        <v>228.24</v>
      </c>
      <c r="H203" s="121">
        <f>G203/E203*100</f>
        <v>7.792420621372482</v>
      </c>
      <c r="I203" s="121">
        <f>G203/F203*100</f>
        <v>5.81651376146789</v>
      </c>
    </row>
    <row r="204" spans="1:9" ht="12.75">
      <c r="A204" s="175">
        <v>661</v>
      </c>
      <c r="B204" s="196" t="s">
        <v>78</v>
      </c>
      <c r="C204" s="196"/>
      <c r="D204" s="196"/>
      <c r="E204" s="179">
        <v>1</v>
      </c>
      <c r="F204" s="197"/>
      <c r="G204" s="179">
        <v>0.6</v>
      </c>
      <c r="H204" s="198">
        <f>G204/E204*100</f>
        <v>60</v>
      </c>
      <c r="I204" s="198"/>
    </row>
    <row r="205" spans="1:9" ht="12.75">
      <c r="A205" s="175">
        <v>670</v>
      </c>
      <c r="B205" s="196" t="s">
        <v>141</v>
      </c>
      <c r="C205" s="196"/>
      <c r="D205" s="196"/>
      <c r="E205" s="179">
        <v>12</v>
      </c>
      <c r="F205" s="197"/>
      <c r="G205" s="179"/>
      <c r="H205" s="198"/>
      <c r="I205" s="198"/>
    </row>
    <row r="206" spans="1:9" ht="12.75">
      <c r="A206" s="175">
        <v>679</v>
      </c>
      <c r="B206" s="196" t="s">
        <v>130</v>
      </c>
      <c r="C206" s="196"/>
      <c r="D206" s="196"/>
      <c r="E206" s="179"/>
      <c r="F206" s="197"/>
      <c r="G206" s="179">
        <v>551.24</v>
      </c>
      <c r="H206" s="198"/>
      <c r="I206" s="198"/>
    </row>
    <row r="207" spans="1:9" ht="12.75">
      <c r="A207" s="291" t="s">
        <v>8</v>
      </c>
      <c r="B207" s="291"/>
      <c r="C207" s="291"/>
      <c r="D207" s="291"/>
      <c r="E207" s="163">
        <f>SUM(E200:E205)</f>
        <v>1103181</v>
      </c>
      <c r="F207" s="164">
        <f>SUM(F200:F203)</f>
        <v>1105000</v>
      </c>
      <c r="G207" s="149">
        <f>SUM(G200:G206)</f>
        <v>1152001.6</v>
      </c>
      <c r="H207" s="165">
        <f>G207/E207*100</f>
        <v>104.42543879925417</v>
      </c>
      <c r="I207" s="165">
        <f>G207/F207*100</f>
        <v>104.25353846153847</v>
      </c>
    </row>
    <row r="208" spans="1:9" ht="12.75">
      <c r="A208" s="279" t="s">
        <v>10</v>
      </c>
      <c r="B208" s="280"/>
      <c r="C208" s="280"/>
      <c r="D208" s="280"/>
      <c r="E208" s="136"/>
      <c r="F208" s="167"/>
      <c r="G208" s="136"/>
      <c r="H208" s="137"/>
      <c r="I208" s="138"/>
    </row>
    <row r="209" spans="1:9" ht="12.75">
      <c r="A209" s="168">
        <v>511</v>
      </c>
      <c r="B209" s="278" t="s">
        <v>11</v>
      </c>
      <c r="C209" s="278"/>
      <c r="D209" s="278"/>
      <c r="E209" s="122">
        <v>6898</v>
      </c>
      <c r="F209" s="166">
        <v>8000</v>
      </c>
      <c r="G209" s="122">
        <v>8499.65</v>
      </c>
      <c r="H209" s="123">
        <f aca="true" t="shared" si="12" ref="H209:H214">G209/E209*100</f>
        <v>123.21904899971005</v>
      </c>
      <c r="I209" s="123">
        <f aca="true" t="shared" si="13" ref="I209:I230">G209/F209*100</f>
        <v>106.24562499999999</v>
      </c>
    </row>
    <row r="210" spans="1:9" ht="12.75">
      <c r="A210" s="159">
        <v>512</v>
      </c>
      <c r="B210" s="247" t="s">
        <v>90</v>
      </c>
      <c r="C210" s="247"/>
      <c r="D210" s="247"/>
      <c r="E210" s="120">
        <v>43254</v>
      </c>
      <c r="F210" s="139">
        <v>50000</v>
      </c>
      <c r="G210" s="120">
        <v>42154.49</v>
      </c>
      <c r="H210" s="121">
        <f t="shared" si="12"/>
        <v>97.45801544365838</v>
      </c>
      <c r="I210" s="121">
        <f t="shared" si="13"/>
        <v>84.30898</v>
      </c>
    </row>
    <row r="211" spans="1:9" ht="12.75">
      <c r="A211" s="159">
        <v>513</v>
      </c>
      <c r="B211" s="247" t="s">
        <v>13</v>
      </c>
      <c r="C211" s="247"/>
      <c r="D211" s="247"/>
      <c r="E211" s="120">
        <v>6217</v>
      </c>
      <c r="F211" s="139">
        <v>8000</v>
      </c>
      <c r="G211" s="120">
        <v>3822.47</v>
      </c>
      <c r="H211" s="121">
        <f t="shared" si="12"/>
        <v>61.48415634550426</v>
      </c>
      <c r="I211" s="121">
        <f t="shared" si="13"/>
        <v>47.780874999999995</v>
      </c>
    </row>
    <row r="212" spans="1:9" ht="12.75">
      <c r="A212" s="159">
        <v>514</v>
      </c>
      <c r="B212" s="247" t="s">
        <v>14</v>
      </c>
      <c r="C212" s="247"/>
      <c r="D212" s="247"/>
      <c r="E212" s="120">
        <v>8881</v>
      </c>
      <c r="F212" s="139">
        <v>5000</v>
      </c>
      <c r="G212" s="120">
        <v>8031.36</v>
      </c>
      <c r="H212" s="121">
        <f t="shared" si="12"/>
        <v>90.43305934016439</v>
      </c>
      <c r="I212" s="121">
        <f t="shared" si="13"/>
        <v>160.6272</v>
      </c>
    </row>
    <row r="213" spans="1:9" ht="12.75">
      <c r="A213" s="159">
        <v>520</v>
      </c>
      <c r="B213" s="240" t="s">
        <v>31</v>
      </c>
      <c r="C213" s="241"/>
      <c r="D213" s="242"/>
      <c r="E213" s="120">
        <v>440946</v>
      </c>
      <c r="F213" s="139">
        <v>501000</v>
      </c>
      <c r="G213" s="120">
        <v>507151.58</v>
      </c>
      <c r="H213" s="121">
        <f t="shared" si="12"/>
        <v>115.01444167766574</v>
      </c>
      <c r="I213" s="121">
        <f t="shared" si="13"/>
        <v>101.22786027944113</v>
      </c>
    </row>
    <row r="214" spans="1:9" ht="12.75">
      <c r="A214" s="159">
        <v>521</v>
      </c>
      <c r="B214" s="240" t="s">
        <v>119</v>
      </c>
      <c r="C214" s="241"/>
      <c r="D214" s="242"/>
      <c r="E214" s="120">
        <v>27750</v>
      </c>
      <c r="F214" s="139">
        <v>10000</v>
      </c>
      <c r="G214" s="120">
        <v>13668.47</v>
      </c>
      <c r="H214" s="121">
        <f t="shared" si="12"/>
        <v>49.25574774774775</v>
      </c>
      <c r="I214" s="121">
        <f t="shared" si="13"/>
        <v>136.6847</v>
      </c>
    </row>
    <row r="215" spans="1:9" ht="12.75">
      <c r="A215" s="159">
        <v>523</v>
      </c>
      <c r="B215" s="247" t="s">
        <v>108</v>
      </c>
      <c r="C215" s="247"/>
      <c r="D215" s="247"/>
      <c r="E215" s="120">
        <v>47</v>
      </c>
      <c r="F215" s="139">
        <v>400</v>
      </c>
      <c r="G215" s="120">
        <v>0</v>
      </c>
      <c r="H215" s="121">
        <v>0</v>
      </c>
      <c r="I215" s="121">
        <f t="shared" si="13"/>
        <v>0</v>
      </c>
    </row>
    <row r="216" spans="1:9" ht="12.75">
      <c r="A216" s="160">
        <v>524</v>
      </c>
      <c r="B216" s="247" t="s">
        <v>91</v>
      </c>
      <c r="C216" s="247"/>
      <c r="D216" s="247"/>
      <c r="E216" s="120">
        <v>165034</v>
      </c>
      <c r="F216" s="139">
        <v>130400</v>
      </c>
      <c r="G216" s="120">
        <v>131071.87</v>
      </c>
      <c r="H216" s="121">
        <f aca="true" t="shared" si="14" ref="H216:H229">G216/E216*100</f>
        <v>79.421131403226</v>
      </c>
      <c r="I216" s="121">
        <f t="shared" si="13"/>
        <v>100.51523773006134</v>
      </c>
    </row>
    <row r="217" spans="1:9" ht="12.75">
      <c r="A217" s="160">
        <v>529</v>
      </c>
      <c r="B217" s="161" t="s">
        <v>93</v>
      </c>
      <c r="C217" s="161"/>
      <c r="D217" s="161"/>
      <c r="E217" s="120">
        <v>3416</v>
      </c>
      <c r="F217" s="139">
        <v>3000</v>
      </c>
      <c r="G217" s="120">
        <v>4150.83</v>
      </c>
      <c r="H217" s="121">
        <f t="shared" si="14"/>
        <v>121.51141686182669</v>
      </c>
      <c r="I217" s="121">
        <f t="shared" si="13"/>
        <v>138.361</v>
      </c>
    </row>
    <row r="218" spans="1:9" ht="12.75">
      <c r="A218" s="159">
        <v>530</v>
      </c>
      <c r="B218" s="247" t="s">
        <v>109</v>
      </c>
      <c r="C218" s="247"/>
      <c r="D218" s="247"/>
      <c r="E218" s="157">
        <v>169736</v>
      </c>
      <c r="F218" s="139">
        <v>170000</v>
      </c>
      <c r="G218" s="157">
        <v>180114.61</v>
      </c>
      <c r="H218" s="121">
        <f t="shared" si="14"/>
        <v>106.11456025828345</v>
      </c>
      <c r="I218" s="121">
        <f t="shared" si="13"/>
        <v>105.9497705882353</v>
      </c>
    </row>
    <row r="219" spans="1:9" ht="12.75">
      <c r="A219" s="159">
        <v>531</v>
      </c>
      <c r="B219" s="247" t="s">
        <v>110</v>
      </c>
      <c r="C219" s="247"/>
      <c r="D219" s="247"/>
      <c r="E219" s="120">
        <v>6092</v>
      </c>
      <c r="F219" s="139">
        <v>2000</v>
      </c>
      <c r="G219" s="120">
        <v>2334.16</v>
      </c>
      <c r="H219" s="121">
        <f t="shared" si="14"/>
        <v>38.31516743269862</v>
      </c>
      <c r="I219" s="121">
        <f t="shared" si="13"/>
        <v>116.70799999999998</v>
      </c>
    </row>
    <row r="220" spans="1:9" ht="12.75">
      <c r="A220" s="159">
        <v>532</v>
      </c>
      <c r="B220" s="247" t="s">
        <v>111</v>
      </c>
      <c r="C220" s="247"/>
      <c r="D220" s="247"/>
      <c r="E220" s="120">
        <v>37972</v>
      </c>
      <c r="F220" s="139">
        <v>10000</v>
      </c>
      <c r="G220" s="120">
        <v>22633.98</v>
      </c>
      <c r="H220" s="121">
        <f t="shared" si="14"/>
        <v>59.607026229853574</v>
      </c>
      <c r="I220" s="121">
        <f t="shared" si="13"/>
        <v>226.3398</v>
      </c>
    </row>
    <row r="221" spans="1:9" ht="12.75">
      <c r="A221" s="159">
        <v>539</v>
      </c>
      <c r="B221" s="181" t="s">
        <v>118</v>
      </c>
      <c r="C221" s="182"/>
      <c r="D221" s="29"/>
      <c r="E221" s="120">
        <v>954</v>
      </c>
      <c r="F221" s="139">
        <v>800</v>
      </c>
      <c r="G221" s="120">
        <v>622</v>
      </c>
      <c r="H221" s="121">
        <f t="shared" si="14"/>
        <v>65.19916142557652</v>
      </c>
      <c r="I221" s="121">
        <f t="shared" si="13"/>
        <v>77.75</v>
      </c>
    </row>
    <row r="222" spans="1:9" ht="12.75">
      <c r="A222" s="159">
        <v>540</v>
      </c>
      <c r="B222" s="240" t="s">
        <v>114</v>
      </c>
      <c r="C222" s="241"/>
      <c r="D222" s="242"/>
      <c r="E222" s="157">
        <v>48788</v>
      </c>
      <c r="F222" s="139">
        <v>47000</v>
      </c>
      <c r="G222" s="157">
        <v>57290.05</v>
      </c>
      <c r="H222" s="121">
        <f t="shared" si="14"/>
        <v>117.42651881610233</v>
      </c>
      <c r="I222" s="121">
        <f t="shared" si="13"/>
        <v>121.89372340425533</v>
      </c>
    </row>
    <row r="223" spans="1:9" ht="12.75">
      <c r="A223" s="159">
        <v>550</v>
      </c>
      <c r="B223" s="247" t="s">
        <v>94</v>
      </c>
      <c r="C223" s="247"/>
      <c r="D223" s="247"/>
      <c r="E223" s="120">
        <v>2222</v>
      </c>
      <c r="F223" s="139">
        <v>3300</v>
      </c>
      <c r="G223" s="120">
        <v>1742.94</v>
      </c>
      <c r="H223" s="121">
        <f t="shared" si="14"/>
        <v>78.44014401440145</v>
      </c>
      <c r="I223" s="121">
        <f t="shared" si="13"/>
        <v>52.81636363636364</v>
      </c>
    </row>
    <row r="224" spans="1:9" ht="12.75">
      <c r="A224" s="159">
        <v>551</v>
      </c>
      <c r="B224" s="247" t="s">
        <v>26</v>
      </c>
      <c r="C224" s="247"/>
      <c r="D224" s="247"/>
      <c r="E224" s="120">
        <v>916</v>
      </c>
      <c r="F224" s="139">
        <v>1200</v>
      </c>
      <c r="G224" s="120">
        <v>1519.14</v>
      </c>
      <c r="H224" s="121">
        <f t="shared" si="14"/>
        <v>165.84497816593887</v>
      </c>
      <c r="I224" s="121">
        <f t="shared" si="13"/>
        <v>126.59500000000001</v>
      </c>
    </row>
    <row r="225" spans="1:9" ht="12.75">
      <c r="A225" s="159">
        <v>552</v>
      </c>
      <c r="B225" s="247" t="s">
        <v>95</v>
      </c>
      <c r="C225" s="247"/>
      <c r="D225" s="247"/>
      <c r="E225" s="120">
        <v>1141</v>
      </c>
      <c r="F225" s="139">
        <v>1800</v>
      </c>
      <c r="G225" s="120">
        <v>1376</v>
      </c>
      <c r="H225" s="121">
        <f t="shared" si="14"/>
        <v>120.59596844872917</v>
      </c>
      <c r="I225" s="121">
        <f t="shared" si="13"/>
        <v>76.44444444444444</v>
      </c>
    </row>
    <row r="226" spans="1:9" ht="12.75">
      <c r="A226" s="159">
        <v>553</v>
      </c>
      <c r="B226" s="247" t="s">
        <v>96</v>
      </c>
      <c r="C226" s="247"/>
      <c r="D226" s="247"/>
      <c r="E226" s="120">
        <v>33</v>
      </c>
      <c r="F226" s="139">
        <v>100</v>
      </c>
      <c r="G226" s="120">
        <v>181.9</v>
      </c>
      <c r="H226" s="121">
        <f t="shared" si="14"/>
        <v>551.2121212121212</v>
      </c>
      <c r="I226" s="121">
        <f t="shared" si="13"/>
        <v>181.9</v>
      </c>
    </row>
    <row r="227" spans="1:9" ht="12.75">
      <c r="A227" s="160">
        <v>554</v>
      </c>
      <c r="B227" s="247" t="s">
        <v>115</v>
      </c>
      <c r="C227" s="247"/>
      <c r="D227" s="247"/>
      <c r="E227" s="120">
        <v>2857</v>
      </c>
      <c r="F227" s="139">
        <v>3000</v>
      </c>
      <c r="G227" s="120">
        <v>3449.32</v>
      </c>
      <c r="H227" s="121">
        <f t="shared" si="14"/>
        <v>120.73223661183059</v>
      </c>
      <c r="I227" s="121">
        <f t="shared" si="13"/>
        <v>114.97733333333333</v>
      </c>
    </row>
    <row r="228" spans="1:9" ht="12.75">
      <c r="A228" s="159">
        <v>555</v>
      </c>
      <c r="B228" s="247" t="s">
        <v>97</v>
      </c>
      <c r="C228" s="247"/>
      <c r="D228" s="247"/>
      <c r="E228" s="120">
        <v>27165</v>
      </c>
      <c r="F228" s="183">
        <v>52600</v>
      </c>
      <c r="G228" s="120">
        <v>52228.58</v>
      </c>
      <c r="H228" s="121">
        <f t="shared" si="14"/>
        <v>192.26423706975888</v>
      </c>
      <c r="I228" s="121">
        <f t="shared" si="13"/>
        <v>99.2938783269962</v>
      </c>
    </row>
    <row r="229" spans="1:9" ht="12.75">
      <c r="A229" s="159">
        <v>559</v>
      </c>
      <c r="B229" s="247" t="s">
        <v>99</v>
      </c>
      <c r="C229" s="247"/>
      <c r="D229" s="247"/>
      <c r="E229" s="120">
        <v>1082</v>
      </c>
      <c r="F229" s="139">
        <v>1000</v>
      </c>
      <c r="G229" s="120">
        <v>875.1</v>
      </c>
      <c r="H229" s="121">
        <f t="shared" si="14"/>
        <v>80.87800369685768</v>
      </c>
      <c r="I229" s="121">
        <f t="shared" si="13"/>
        <v>87.51</v>
      </c>
    </row>
    <row r="230" spans="1:9" ht="12.75">
      <c r="A230" s="159">
        <v>561</v>
      </c>
      <c r="B230" s="247" t="s">
        <v>100</v>
      </c>
      <c r="C230" s="247"/>
      <c r="D230" s="247"/>
      <c r="E230" s="120">
        <v>0</v>
      </c>
      <c r="F230" s="139">
        <v>7500</v>
      </c>
      <c r="G230" s="120">
        <v>0</v>
      </c>
      <c r="H230" s="121">
        <v>0</v>
      </c>
      <c r="I230" s="121">
        <f t="shared" si="13"/>
        <v>0</v>
      </c>
    </row>
    <row r="231" spans="1:9" ht="12.75">
      <c r="A231" s="159">
        <v>575</v>
      </c>
      <c r="B231" s="181" t="s">
        <v>125</v>
      </c>
      <c r="C231" s="182"/>
      <c r="D231" s="29"/>
      <c r="E231" s="120">
        <v>426</v>
      </c>
      <c r="F231" s="139">
        <v>0</v>
      </c>
      <c r="G231" s="120">
        <v>74.96</v>
      </c>
      <c r="H231" s="121">
        <f>G231/E231*100</f>
        <v>17.596244131455396</v>
      </c>
      <c r="I231" s="121">
        <v>0</v>
      </c>
    </row>
    <row r="232" spans="1:9" ht="12.75">
      <c r="A232" s="159">
        <v>576</v>
      </c>
      <c r="B232" s="181" t="s">
        <v>126</v>
      </c>
      <c r="C232" s="182"/>
      <c r="D232" s="29"/>
      <c r="E232" s="120">
        <v>9</v>
      </c>
      <c r="F232" s="139">
        <v>0</v>
      </c>
      <c r="G232" s="120">
        <v>103.53</v>
      </c>
      <c r="H232" s="121">
        <v>0</v>
      </c>
      <c r="I232" s="121">
        <v>0</v>
      </c>
    </row>
    <row r="233" spans="1:9" ht="12.75">
      <c r="A233" s="159">
        <v>578</v>
      </c>
      <c r="B233" s="181" t="s">
        <v>140</v>
      </c>
      <c r="C233" s="182"/>
      <c r="D233" s="29"/>
      <c r="E233" s="120">
        <v>0</v>
      </c>
      <c r="F233" s="139">
        <v>0</v>
      </c>
      <c r="G233" s="120">
        <v>0.59</v>
      </c>
      <c r="H233" s="121">
        <v>0</v>
      </c>
      <c r="I233" s="121">
        <v>0</v>
      </c>
    </row>
    <row r="234" spans="1:9" ht="12.75">
      <c r="A234" s="159">
        <v>579</v>
      </c>
      <c r="B234" s="240" t="s">
        <v>106</v>
      </c>
      <c r="C234" s="241"/>
      <c r="D234" s="242"/>
      <c r="E234" s="120">
        <v>0</v>
      </c>
      <c r="F234" s="139">
        <v>0</v>
      </c>
      <c r="G234" s="120">
        <v>558.3</v>
      </c>
      <c r="H234" s="121">
        <v>0</v>
      </c>
      <c r="I234" s="121">
        <v>0</v>
      </c>
    </row>
    <row r="235" spans="1:9" ht="12.75">
      <c r="A235" s="159">
        <v>591</v>
      </c>
      <c r="B235" s="240" t="s">
        <v>120</v>
      </c>
      <c r="C235" s="241"/>
      <c r="D235" s="242"/>
      <c r="E235" s="130">
        <v>1106</v>
      </c>
      <c r="F235" s="120">
        <v>0</v>
      </c>
      <c r="G235" s="130">
        <v>330.84</v>
      </c>
      <c r="H235" s="121">
        <f>G235/E235*100</f>
        <v>29.913200723327304</v>
      </c>
      <c r="I235" s="123">
        <v>0</v>
      </c>
    </row>
    <row r="236" spans="1:9" ht="12.75">
      <c r="A236" s="159">
        <v>596</v>
      </c>
      <c r="B236" s="181" t="s">
        <v>142</v>
      </c>
      <c r="C236" s="182"/>
      <c r="D236" s="29"/>
      <c r="E236" s="130">
        <v>3813</v>
      </c>
      <c r="F236" s="120">
        <v>0</v>
      </c>
      <c r="G236" s="130">
        <v>0</v>
      </c>
      <c r="H236" s="121">
        <v>0</v>
      </c>
      <c r="I236" s="123">
        <v>0</v>
      </c>
    </row>
    <row r="237" spans="1:9" ht="12.75">
      <c r="A237" s="160">
        <v>120</v>
      </c>
      <c r="B237" s="292" t="s">
        <v>107</v>
      </c>
      <c r="C237" s="293"/>
      <c r="D237" s="294"/>
      <c r="E237" s="120">
        <v>0</v>
      </c>
      <c r="F237" s="139">
        <v>0</v>
      </c>
      <c r="G237" s="120">
        <v>8122.76</v>
      </c>
      <c r="H237" s="121">
        <v>0</v>
      </c>
      <c r="I237" s="121">
        <v>0</v>
      </c>
    </row>
    <row r="238" spans="1:9" ht="12.75">
      <c r="A238" s="295" t="s">
        <v>40</v>
      </c>
      <c r="B238" s="295"/>
      <c r="C238" s="295"/>
      <c r="D238" s="295"/>
      <c r="E238" s="145">
        <f>SUM(E209:E237)</f>
        <v>1006755</v>
      </c>
      <c r="F238" s="146">
        <f>SUM(F209:F237)</f>
        <v>1016100</v>
      </c>
      <c r="G238" s="146">
        <f>SUM(G209:G237)</f>
        <v>1052109.4799999997</v>
      </c>
      <c r="H238" s="147">
        <f>G238/E238*100</f>
        <v>104.50501661278065</v>
      </c>
      <c r="I238" s="147">
        <f>G238/F238*100</f>
        <v>103.54389134927662</v>
      </c>
    </row>
    <row r="239" spans="1:9" ht="12.75">
      <c r="A239" s="296" t="s">
        <v>41</v>
      </c>
      <c r="B239" s="296"/>
      <c r="C239" s="296"/>
      <c r="D239" s="296"/>
      <c r="E239" s="186">
        <f>E207-E238</f>
        <v>96426</v>
      </c>
      <c r="F239" s="188">
        <f>F207-F238</f>
        <v>88900</v>
      </c>
      <c r="G239" s="186">
        <f>G207-G238</f>
        <v>99892.12000000034</v>
      </c>
      <c r="H239" s="189">
        <v>0</v>
      </c>
      <c r="I239" s="189">
        <v>0</v>
      </c>
    </row>
    <row r="256" spans="1:4" ht="12.75">
      <c r="A256" s="39" t="s">
        <v>46</v>
      </c>
      <c r="B256" s="39"/>
      <c r="C256" s="39"/>
      <c r="D256" s="18"/>
    </row>
    <row r="257" spans="1:3" ht="12.75">
      <c r="A257" s="258" t="s">
        <v>68</v>
      </c>
      <c r="B257" s="258"/>
      <c r="C257" s="258"/>
    </row>
    <row r="258" spans="1:3" ht="12.75">
      <c r="A258" s="39"/>
      <c r="B258" s="39"/>
      <c r="C258" s="39"/>
    </row>
    <row r="259" spans="1:3" ht="12.75">
      <c r="A259" s="39"/>
      <c r="B259" s="39"/>
      <c r="C259" s="39"/>
    </row>
    <row r="260" spans="1:9" ht="12.75" customHeight="1">
      <c r="A260" s="248" t="s">
        <v>47</v>
      </c>
      <c r="B260" s="248"/>
      <c r="C260" s="248"/>
      <c r="D260" s="248"/>
      <c r="E260" s="248"/>
      <c r="F260" s="248"/>
      <c r="G260" s="248"/>
      <c r="H260" s="248"/>
      <c r="I260" s="248"/>
    </row>
    <row r="261" spans="1:9" ht="12.75" customHeight="1">
      <c r="A261" s="277" t="s">
        <v>129</v>
      </c>
      <c r="B261" s="277"/>
      <c r="C261" s="277"/>
      <c r="D261" s="277"/>
      <c r="E261" s="277"/>
      <c r="F261" s="277"/>
      <c r="G261" s="277"/>
      <c r="H261" s="277"/>
      <c r="I261" s="277"/>
    </row>
    <row r="262" spans="8:9" ht="12.75">
      <c r="H262" s="283" t="s">
        <v>75</v>
      </c>
      <c r="I262" s="283"/>
    </row>
    <row r="264" spans="1:9" ht="12.75">
      <c r="A264" s="308" t="s">
        <v>0</v>
      </c>
      <c r="B264" s="309"/>
      <c r="C264" s="309"/>
      <c r="D264" s="310"/>
      <c r="E264" s="141" t="s">
        <v>49</v>
      </c>
      <c r="F264" s="141" t="s">
        <v>51</v>
      </c>
      <c r="G264" s="140" t="s">
        <v>49</v>
      </c>
      <c r="H264" s="307" t="s">
        <v>54</v>
      </c>
      <c r="I264" s="307"/>
    </row>
    <row r="265" spans="1:9" ht="12.75">
      <c r="A265" s="311"/>
      <c r="B265" s="312"/>
      <c r="C265" s="312"/>
      <c r="D265" s="313"/>
      <c r="E265" s="144" t="s">
        <v>121</v>
      </c>
      <c r="F265" s="144" t="s">
        <v>122</v>
      </c>
      <c r="G265" s="143" t="s">
        <v>143</v>
      </c>
      <c r="H265" s="142" t="s">
        <v>62</v>
      </c>
      <c r="I265" s="142" t="s">
        <v>63</v>
      </c>
    </row>
    <row r="266" spans="1:9" ht="10.5" customHeight="1">
      <c r="A266" s="42">
        <v>1</v>
      </c>
      <c r="B266" s="255">
        <v>2</v>
      </c>
      <c r="C266" s="255"/>
      <c r="D266" s="256"/>
      <c r="E266" s="171">
        <v>3</v>
      </c>
      <c r="F266" s="171">
        <v>4</v>
      </c>
      <c r="G266" s="171">
        <v>5</v>
      </c>
      <c r="H266" s="172">
        <v>6</v>
      </c>
      <c r="I266" s="172">
        <v>7</v>
      </c>
    </row>
    <row r="267" spans="1:9" ht="12.75">
      <c r="A267" s="279" t="s">
        <v>5</v>
      </c>
      <c r="B267" s="280"/>
      <c r="C267" s="280"/>
      <c r="D267" s="280"/>
      <c r="E267" s="103"/>
      <c r="F267" s="103"/>
      <c r="G267" s="103"/>
      <c r="H267" s="108"/>
      <c r="I267" s="109"/>
    </row>
    <row r="268" spans="1:9" ht="12.75">
      <c r="A268" s="180">
        <v>601</v>
      </c>
      <c r="B268" s="181" t="s">
        <v>103</v>
      </c>
      <c r="C268" s="182"/>
      <c r="D268" s="29"/>
      <c r="E268" s="120">
        <v>495</v>
      </c>
      <c r="F268" s="135">
        <v>500</v>
      </c>
      <c r="G268" s="120">
        <v>384.1</v>
      </c>
      <c r="H268" s="121">
        <f aca="true" t="shared" si="15" ref="H268:H275">G268/E268*100</f>
        <v>77.5959595959596</v>
      </c>
      <c r="I268" s="121">
        <f>G268/F268*100</f>
        <v>76.82</v>
      </c>
    </row>
    <row r="269" spans="1:9" ht="12.75">
      <c r="A269" s="159">
        <v>650</v>
      </c>
      <c r="B269" s="40" t="s">
        <v>87</v>
      </c>
      <c r="C269" s="40"/>
      <c r="D269" s="40"/>
      <c r="E269" s="120">
        <v>63848</v>
      </c>
      <c r="F269" s="135">
        <v>60000</v>
      </c>
      <c r="G269" s="120">
        <v>92008.02</v>
      </c>
      <c r="H269" s="121">
        <f t="shared" si="15"/>
        <v>144.10478010274403</v>
      </c>
      <c r="I269" s="121">
        <f>G269/F269*100</f>
        <v>153.34670000000003</v>
      </c>
    </row>
    <row r="270" spans="1:9" ht="12.75">
      <c r="A270" s="159">
        <v>652</v>
      </c>
      <c r="B270" s="240" t="s">
        <v>117</v>
      </c>
      <c r="C270" s="241"/>
      <c r="D270" s="242"/>
      <c r="E270" s="120">
        <v>4264</v>
      </c>
      <c r="F270" s="135">
        <v>0</v>
      </c>
      <c r="G270" s="120">
        <v>0</v>
      </c>
      <c r="H270" s="121">
        <f t="shared" si="15"/>
        <v>0</v>
      </c>
      <c r="I270" s="121">
        <v>0</v>
      </c>
    </row>
    <row r="271" spans="1:9" ht="12.75">
      <c r="A271" s="160">
        <v>659</v>
      </c>
      <c r="B271" s="161" t="s">
        <v>89</v>
      </c>
      <c r="C271" s="161"/>
      <c r="D271" s="161"/>
      <c r="E271" s="120">
        <v>4736</v>
      </c>
      <c r="F271" s="135">
        <v>10000</v>
      </c>
      <c r="G271" s="120">
        <v>3205.6</v>
      </c>
      <c r="H271" s="121">
        <f t="shared" si="15"/>
        <v>67.6858108108108</v>
      </c>
      <c r="I271" s="121">
        <f>G271/F271*100</f>
        <v>32.056000000000004</v>
      </c>
    </row>
    <row r="272" spans="1:9" ht="12.75">
      <c r="A272" s="159">
        <v>661</v>
      </c>
      <c r="B272" s="240" t="s">
        <v>78</v>
      </c>
      <c r="C272" s="241"/>
      <c r="D272" s="242"/>
      <c r="E272" s="120">
        <v>1108</v>
      </c>
      <c r="F272" s="135">
        <v>1000</v>
      </c>
      <c r="G272" s="120">
        <v>640.65</v>
      </c>
      <c r="H272" s="121">
        <f t="shared" si="15"/>
        <v>57.82039711191336</v>
      </c>
      <c r="I272" s="121">
        <f>G272/F272*100</f>
        <v>64.065</v>
      </c>
    </row>
    <row r="273" spans="1:9" ht="12.75">
      <c r="A273" s="175">
        <v>676</v>
      </c>
      <c r="B273" s="176" t="s">
        <v>128</v>
      </c>
      <c r="C273" s="177"/>
      <c r="D273" s="178"/>
      <c r="E273" s="179"/>
      <c r="F273" s="197"/>
      <c r="G273" s="179">
        <v>30.16</v>
      </c>
      <c r="H273" s="198"/>
      <c r="I273" s="198"/>
    </row>
    <row r="274" spans="1:9" ht="12.75">
      <c r="A274" s="175">
        <v>678</v>
      </c>
      <c r="B274" s="176" t="s">
        <v>144</v>
      </c>
      <c r="C274" s="177"/>
      <c r="D274" s="178"/>
      <c r="E274" s="179"/>
      <c r="F274" s="197"/>
      <c r="G274" s="179">
        <v>1563.05</v>
      </c>
      <c r="H274" s="198"/>
      <c r="I274" s="198"/>
    </row>
    <row r="275" spans="1:9" ht="12.75">
      <c r="A275" s="192" t="s">
        <v>8</v>
      </c>
      <c r="B275" s="192"/>
      <c r="C275" s="192"/>
      <c r="D275" s="192"/>
      <c r="E275" s="163">
        <f>SUM(E268:E272)</f>
        <v>74451</v>
      </c>
      <c r="F275" s="164">
        <f>SUM(F268:F272)</f>
        <v>71500</v>
      </c>
      <c r="G275" s="149">
        <f>SUM(G268:G274)</f>
        <v>97831.58000000002</v>
      </c>
      <c r="H275" s="165">
        <f t="shared" si="15"/>
        <v>131.40398382828977</v>
      </c>
      <c r="I275" s="165">
        <f>G275/F275*100</f>
        <v>136.82738461538463</v>
      </c>
    </row>
    <row r="276" spans="1:9" ht="12.75">
      <c r="A276" s="195" t="s">
        <v>10</v>
      </c>
      <c r="B276" s="191"/>
      <c r="C276" s="191"/>
      <c r="D276" s="191"/>
      <c r="E276" s="136"/>
      <c r="F276" s="167"/>
      <c r="G276" s="136"/>
      <c r="H276" s="137"/>
      <c r="I276" s="138"/>
    </row>
    <row r="277" spans="1:9" ht="12.75">
      <c r="A277" s="200">
        <v>501</v>
      </c>
      <c r="B277" s="201" t="s">
        <v>146</v>
      </c>
      <c r="C277" s="193"/>
      <c r="D277" s="193"/>
      <c r="E277" s="120">
        <v>495</v>
      </c>
      <c r="F277" s="139"/>
      <c r="G277" s="120">
        <v>201</v>
      </c>
      <c r="H277" s="121"/>
      <c r="I277" s="199"/>
    </row>
    <row r="278" spans="1:9" ht="12.75">
      <c r="A278" s="168">
        <v>511</v>
      </c>
      <c r="B278" s="278" t="s">
        <v>11</v>
      </c>
      <c r="C278" s="278"/>
      <c r="D278" s="278"/>
      <c r="E278" s="122">
        <v>13748</v>
      </c>
      <c r="F278" s="166">
        <v>12000</v>
      </c>
      <c r="G278" s="122">
        <v>12077.42</v>
      </c>
      <c r="H278" s="123">
        <f aca="true" t="shared" si="16" ref="H278:H289">G278/E278*100</f>
        <v>87.84855979051498</v>
      </c>
      <c r="I278" s="123">
        <f aca="true" t="shared" si="17" ref="I278:I300">G278/F278*100</f>
        <v>100.64516666666667</v>
      </c>
    </row>
    <row r="279" spans="1:9" ht="12.75">
      <c r="A279" s="159">
        <v>512</v>
      </c>
      <c r="B279" s="247" t="s">
        <v>90</v>
      </c>
      <c r="C279" s="247"/>
      <c r="D279" s="247"/>
      <c r="E279" s="120">
        <v>40365</v>
      </c>
      <c r="F279" s="139">
        <v>42400</v>
      </c>
      <c r="G279" s="120">
        <v>36797.72</v>
      </c>
      <c r="H279" s="123">
        <f t="shared" si="16"/>
        <v>91.16244271026879</v>
      </c>
      <c r="I279" s="123">
        <f t="shared" si="17"/>
        <v>86.78707547169812</v>
      </c>
    </row>
    <row r="280" spans="1:9" ht="12.75">
      <c r="A280" s="159">
        <v>514</v>
      </c>
      <c r="B280" s="247" t="s">
        <v>14</v>
      </c>
      <c r="C280" s="247"/>
      <c r="D280" s="247"/>
      <c r="E280" s="120">
        <v>2382</v>
      </c>
      <c r="F280" s="139">
        <v>4000</v>
      </c>
      <c r="G280" s="120">
        <v>2195.35</v>
      </c>
      <c r="H280" s="123">
        <f t="shared" si="16"/>
        <v>92.16414777497901</v>
      </c>
      <c r="I280" s="123">
        <f t="shared" si="17"/>
        <v>54.88375</v>
      </c>
    </row>
    <row r="281" spans="1:9" ht="12.75">
      <c r="A281" s="159">
        <v>520</v>
      </c>
      <c r="B281" s="240" t="s">
        <v>31</v>
      </c>
      <c r="C281" s="241"/>
      <c r="D281" s="242"/>
      <c r="E281" s="120">
        <v>680159</v>
      </c>
      <c r="F281" s="139">
        <v>730000</v>
      </c>
      <c r="G281" s="120">
        <v>696403.49</v>
      </c>
      <c r="H281" s="123">
        <f t="shared" si="16"/>
        <v>102.38833713881607</v>
      </c>
      <c r="I281" s="123">
        <f t="shared" si="17"/>
        <v>95.39773835616438</v>
      </c>
    </row>
    <row r="282" spans="1:9" ht="12.75">
      <c r="A282" s="159">
        <v>521</v>
      </c>
      <c r="B282" s="240" t="s">
        <v>119</v>
      </c>
      <c r="C282" s="241"/>
      <c r="D282" s="242"/>
      <c r="E282" s="120">
        <v>11978</v>
      </c>
      <c r="F282" s="139">
        <v>10000</v>
      </c>
      <c r="G282" s="120">
        <v>10072.44</v>
      </c>
      <c r="H282" s="123">
        <f t="shared" si="16"/>
        <v>84.09116713975622</v>
      </c>
      <c r="I282" s="123">
        <f t="shared" si="17"/>
        <v>100.7244</v>
      </c>
    </row>
    <row r="283" spans="1:9" ht="12.75">
      <c r="A283" s="159">
        <v>523</v>
      </c>
      <c r="B283" s="247" t="s">
        <v>108</v>
      </c>
      <c r="C283" s="247"/>
      <c r="D283" s="247"/>
      <c r="E283" s="120">
        <v>569</v>
      </c>
      <c r="F283" s="139">
        <v>2700</v>
      </c>
      <c r="G283" s="120">
        <v>2747.68</v>
      </c>
      <c r="H283" s="123">
        <f t="shared" si="16"/>
        <v>482.896309314587</v>
      </c>
      <c r="I283" s="123">
        <f t="shared" si="17"/>
        <v>101.76592592592593</v>
      </c>
    </row>
    <row r="284" spans="1:9" ht="12.75">
      <c r="A284" s="160">
        <v>524</v>
      </c>
      <c r="B284" s="247" t="s">
        <v>91</v>
      </c>
      <c r="C284" s="247"/>
      <c r="D284" s="247"/>
      <c r="E284" s="120">
        <v>115888</v>
      </c>
      <c r="F284" s="139">
        <v>133200</v>
      </c>
      <c r="G284" s="120">
        <v>117667.56</v>
      </c>
      <c r="H284" s="123">
        <f t="shared" si="16"/>
        <v>101.53558608311472</v>
      </c>
      <c r="I284" s="123">
        <f t="shared" si="17"/>
        <v>88.339009009009</v>
      </c>
    </row>
    <row r="285" spans="1:9" ht="12.75">
      <c r="A285" s="159">
        <v>527</v>
      </c>
      <c r="B285" s="247" t="s">
        <v>92</v>
      </c>
      <c r="C285" s="247"/>
      <c r="D285" s="247"/>
      <c r="E285" s="120">
        <v>44080</v>
      </c>
      <c r="F285" s="139">
        <v>51000</v>
      </c>
      <c r="G285" s="120">
        <v>41886.87</v>
      </c>
      <c r="H285" s="123">
        <f t="shared" si="16"/>
        <v>95.02465970961889</v>
      </c>
      <c r="I285" s="123">
        <f t="shared" si="17"/>
        <v>82.13111764705883</v>
      </c>
    </row>
    <row r="286" spans="1:9" ht="12.75">
      <c r="A286" s="160">
        <v>529</v>
      </c>
      <c r="B286" s="161" t="s">
        <v>93</v>
      </c>
      <c r="C286" s="161"/>
      <c r="D286" s="161"/>
      <c r="E286" s="120">
        <v>2919</v>
      </c>
      <c r="F286" s="139">
        <v>3400</v>
      </c>
      <c r="G286" s="120">
        <v>3083.47</v>
      </c>
      <c r="H286" s="123">
        <f t="shared" si="16"/>
        <v>105.63446385748543</v>
      </c>
      <c r="I286" s="123">
        <f t="shared" si="17"/>
        <v>90.69029411764706</v>
      </c>
    </row>
    <row r="287" spans="1:9" ht="12.75">
      <c r="A287" s="160">
        <v>531</v>
      </c>
      <c r="B287" s="161" t="s">
        <v>110</v>
      </c>
      <c r="C287" s="161"/>
      <c r="D287" s="161"/>
      <c r="E287" s="120">
        <v>0</v>
      </c>
      <c r="F287" s="139">
        <v>0</v>
      </c>
      <c r="G287" s="120">
        <v>121.5</v>
      </c>
      <c r="H287" s="123">
        <v>0</v>
      </c>
      <c r="I287" s="123">
        <v>0</v>
      </c>
    </row>
    <row r="288" spans="1:9" ht="12.75">
      <c r="A288" s="159">
        <v>532</v>
      </c>
      <c r="B288" s="247" t="s">
        <v>111</v>
      </c>
      <c r="C288" s="247"/>
      <c r="D288" s="247"/>
      <c r="E288" s="120">
        <v>15563</v>
      </c>
      <c r="F288" s="139">
        <v>17000</v>
      </c>
      <c r="G288" s="120">
        <v>22218.4</v>
      </c>
      <c r="H288" s="123">
        <f t="shared" si="16"/>
        <v>142.76424853819958</v>
      </c>
      <c r="I288" s="123">
        <f t="shared" si="17"/>
        <v>130.69647058823531</v>
      </c>
    </row>
    <row r="289" spans="1:9" ht="12.75">
      <c r="A289" s="159">
        <v>533</v>
      </c>
      <c r="B289" s="247" t="s">
        <v>112</v>
      </c>
      <c r="C289" s="247"/>
      <c r="D289" s="247"/>
      <c r="E289" s="120">
        <v>210</v>
      </c>
      <c r="F289" s="139">
        <v>400</v>
      </c>
      <c r="G289" s="120">
        <v>630</v>
      </c>
      <c r="H289" s="123">
        <f t="shared" si="16"/>
        <v>300</v>
      </c>
      <c r="I289" s="123">
        <f t="shared" si="17"/>
        <v>157.5</v>
      </c>
    </row>
    <row r="290" spans="1:9" ht="12.75">
      <c r="A290" s="159">
        <v>535</v>
      </c>
      <c r="B290" s="240" t="s">
        <v>113</v>
      </c>
      <c r="C290" s="241"/>
      <c r="D290" s="242"/>
      <c r="E290" s="120">
        <v>320</v>
      </c>
      <c r="F290" s="139">
        <v>10000</v>
      </c>
      <c r="G290" s="120">
        <v>3360</v>
      </c>
      <c r="H290" s="123">
        <f>G290/E290*100</f>
        <v>1050</v>
      </c>
      <c r="I290" s="123">
        <f t="shared" si="17"/>
        <v>33.6</v>
      </c>
    </row>
    <row r="291" spans="1:9" ht="12.75">
      <c r="A291" s="159">
        <v>539</v>
      </c>
      <c r="B291" s="181" t="s">
        <v>118</v>
      </c>
      <c r="C291" s="182"/>
      <c r="D291" s="29"/>
      <c r="E291" s="120">
        <v>316</v>
      </c>
      <c r="F291" s="139">
        <v>1000</v>
      </c>
      <c r="G291" s="120">
        <v>96</v>
      </c>
      <c r="H291" s="121">
        <f>G291/E291*100</f>
        <v>30.37974683544304</v>
      </c>
      <c r="I291" s="121">
        <f t="shared" si="17"/>
        <v>9.6</v>
      </c>
    </row>
    <row r="292" spans="1:9" ht="12.75">
      <c r="A292" s="159">
        <v>540</v>
      </c>
      <c r="B292" s="240" t="s">
        <v>114</v>
      </c>
      <c r="C292" s="241"/>
      <c r="D292" s="242"/>
      <c r="E292" s="157">
        <v>41346</v>
      </c>
      <c r="F292" s="139">
        <v>42000</v>
      </c>
      <c r="G292" s="157">
        <v>33074.31</v>
      </c>
      <c r="H292" s="121">
        <f aca="true" t="shared" si="18" ref="H292:H307">G292/E292*100</f>
        <v>79.99397765200986</v>
      </c>
      <c r="I292" s="121">
        <f t="shared" si="17"/>
        <v>78.74835714285715</v>
      </c>
    </row>
    <row r="293" spans="1:9" ht="12.75">
      <c r="A293" s="159">
        <v>550</v>
      </c>
      <c r="B293" s="247" t="s">
        <v>94</v>
      </c>
      <c r="C293" s="247"/>
      <c r="D293" s="247"/>
      <c r="E293" s="120">
        <v>51403</v>
      </c>
      <c r="F293" s="139">
        <v>40500</v>
      </c>
      <c r="G293" s="120">
        <v>44713.14</v>
      </c>
      <c r="H293" s="121">
        <f t="shared" si="18"/>
        <v>86.98546777425442</v>
      </c>
      <c r="I293" s="121">
        <f t="shared" si="17"/>
        <v>110.40281481481482</v>
      </c>
    </row>
    <row r="294" spans="1:9" ht="12.75">
      <c r="A294" s="159">
        <v>551</v>
      </c>
      <c r="B294" s="247" t="s">
        <v>26</v>
      </c>
      <c r="C294" s="247"/>
      <c r="D294" s="247"/>
      <c r="E294" s="120">
        <v>20430</v>
      </c>
      <c r="F294" s="139">
        <v>18000</v>
      </c>
      <c r="G294" s="120">
        <v>28820.33</v>
      </c>
      <c r="H294" s="121">
        <f t="shared" si="18"/>
        <v>141.0686735193343</v>
      </c>
      <c r="I294" s="121">
        <f t="shared" si="17"/>
        <v>160.11294444444445</v>
      </c>
    </row>
    <row r="295" spans="1:9" ht="12.75">
      <c r="A295" s="159">
        <v>552</v>
      </c>
      <c r="B295" s="247" t="s">
        <v>95</v>
      </c>
      <c r="C295" s="247"/>
      <c r="D295" s="247"/>
      <c r="E295" s="120">
        <v>15240</v>
      </c>
      <c r="F295" s="139">
        <v>17400</v>
      </c>
      <c r="G295" s="120">
        <v>14120</v>
      </c>
      <c r="H295" s="121">
        <f t="shared" si="18"/>
        <v>92.6509186351706</v>
      </c>
      <c r="I295" s="121">
        <f t="shared" si="17"/>
        <v>81.14942528735632</v>
      </c>
    </row>
    <row r="296" spans="1:9" ht="12.75">
      <c r="A296" s="159">
        <v>553</v>
      </c>
      <c r="B296" s="247" t="s">
        <v>96</v>
      </c>
      <c r="C296" s="247"/>
      <c r="D296" s="247"/>
      <c r="E296" s="120">
        <v>8064</v>
      </c>
      <c r="F296" s="139">
        <v>7000</v>
      </c>
      <c r="G296" s="120">
        <v>6938.3</v>
      </c>
      <c r="H296" s="121">
        <f t="shared" si="18"/>
        <v>86.04042658730158</v>
      </c>
      <c r="I296" s="121">
        <f t="shared" si="17"/>
        <v>99.11857142857143</v>
      </c>
    </row>
    <row r="297" spans="1:9" ht="12.75">
      <c r="A297" s="160">
        <v>554</v>
      </c>
      <c r="B297" s="247" t="s">
        <v>115</v>
      </c>
      <c r="C297" s="247"/>
      <c r="D297" s="247"/>
      <c r="E297" s="120">
        <v>15538</v>
      </c>
      <c r="F297" s="139">
        <v>16000</v>
      </c>
      <c r="G297" s="120">
        <v>16573.15</v>
      </c>
      <c r="H297" s="121">
        <f t="shared" si="18"/>
        <v>106.66205431844512</v>
      </c>
      <c r="I297" s="121">
        <f t="shared" si="17"/>
        <v>103.58218750000002</v>
      </c>
    </row>
    <row r="298" spans="1:9" ht="12.75">
      <c r="A298" s="159">
        <v>555</v>
      </c>
      <c r="B298" s="247" t="s">
        <v>97</v>
      </c>
      <c r="C298" s="247"/>
      <c r="D298" s="247"/>
      <c r="E298" s="120">
        <v>6046</v>
      </c>
      <c r="F298" s="183">
        <v>5800</v>
      </c>
      <c r="G298" s="120">
        <v>5891.5</v>
      </c>
      <c r="H298" s="121">
        <f t="shared" si="18"/>
        <v>97.4445914654317</v>
      </c>
      <c r="I298" s="121">
        <f t="shared" si="17"/>
        <v>101.57758620689654</v>
      </c>
    </row>
    <row r="299" spans="1:9" s="156" customFormat="1" ht="12.75">
      <c r="A299" s="159">
        <v>556</v>
      </c>
      <c r="B299" s="247" t="s">
        <v>98</v>
      </c>
      <c r="C299" s="247"/>
      <c r="D299" s="247"/>
      <c r="E299" s="120">
        <v>8076</v>
      </c>
      <c r="F299" s="183">
        <v>7000</v>
      </c>
      <c r="G299" s="120">
        <v>10167</v>
      </c>
      <c r="H299" s="121">
        <f t="shared" si="18"/>
        <v>125.89153046062407</v>
      </c>
      <c r="I299" s="121">
        <f t="shared" si="17"/>
        <v>145.24285714285713</v>
      </c>
    </row>
    <row r="300" spans="1:9" ht="12.75">
      <c r="A300" s="159">
        <v>559</v>
      </c>
      <c r="B300" s="247" t="s">
        <v>99</v>
      </c>
      <c r="C300" s="247"/>
      <c r="D300" s="247"/>
      <c r="E300" s="120">
        <v>7478</v>
      </c>
      <c r="F300" s="139">
        <v>8700</v>
      </c>
      <c r="G300" s="120">
        <v>12367.15</v>
      </c>
      <c r="H300" s="121">
        <f t="shared" si="18"/>
        <v>165.38044931799948</v>
      </c>
      <c r="I300" s="121">
        <f t="shared" si="17"/>
        <v>142.15114942528734</v>
      </c>
    </row>
    <row r="301" spans="1:9" ht="12.75">
      <c r="A301" s="159">
        <v>561</v>
      </c>
      <c r="B301" s="247" t="s">
        <v>100</v>
      </c>
      <c r="C301" s="247"/>
      <c r="D301" s="247"/>
      <c r="E301" s="120">
        <v>42909</v>
      </c>
      <c r="F301" s="139">
        <v>0</v>
      </c>
      <c r="G301" s="120">
        <v>62021.09</v>
      </c>
      <c r="H301" s="121">
        <f t="shared" si="18"/>
        <v>144.54098207835185</v>
      </c>
      <c r="I301" s="121">
        <v>0</v>
      </c>
    </row>
    <row r="302" spans="1:9" ht="12.75">
      <c r="A302" s="159">
        <v>575</v>
      </c>
      <c r="B302" s="181" t="s">
        <v>125</v>
      </c>
      <c r="C302" s="182"/>
      <c r="D302" s="29"/>
      <c r="E302" s="120">
        <v>77</v>
      </c>
      <c r="F302" s="139">
        <v>0</v>
      </c>
      <c r="G302" s="120">
        <v>25.19</v>
      </c>
      <c r="H302" s="121">
        <f t="shared" si="18"/>
        <v>32.714285714285715</v>
      </c>
      <c r="I302" s="121">
        <v>0</v>
      </c>
    </row>
    <row r="303" spans="1:9" ht="12.75">
      <c r="A303" s="159">
        <v>576</v>
      </c>
      <c r="B303" s="181" t="s">
        <v>126</v>
      </c>
      <c r="C303" s="182"/>
      <c r="D303" s="29"/>
      <c r="E303" s="120">
        <v>192</v>
      </c>
      <c r="F303" s="139">
        <v>0</v>
      </c>
      <c r="G303" s="120"/>
      <c r="H303" s="121">
        <v>0</v>
      </c>
      <c r="I303" s="121">
        <v>0</v>
      </c>
    </row>
    <row r="304" spans="1:9" ht="12.75">
      <c r="A304" s="159">
        <v>578</v>
      </c>
      <c r="B304" s="181" t="s">
        <v>145</v>
      </c>
      <c r="C304" s="182"/>
      <c r="D304" s="29"/>
      <c r="E304" s="120">
        <v>0</v>
      </c>
      <c r="F304" s="139">
        <v>0</v>
      </c>
      <c r="G304" s="120">
        <v>222.56</v>
      </c>
      <c r="H304" s="121">
        <v>0</v>
      </c>
      <c r="I304" s="121">
        <v>0</v>
      </c>
    </row>
    <row r="305" spans="1:9" ht="12.75">
      <c r="A305" s="159">
        <v>579</v>
      </c>
      <c r="B305" s="240" t="s">
        <v>106</v>
      </c>
      <c r="C305" s="241"/>
      <c r="D305" s="242"/>
      <c r="E305" s="120">
        <v>9280</v>
      </c>
      <c r="F305" s="139">
        <v>0</v>
      </c>
      <c r="G305" s="120">
        <v>3601.28</v>
      </c>
      <c r="H305" s="121">
        <f t="shared" si="18"/>
        <v>38.806896551724144</v>
      </c>
      <c r="I305" s="121">
        <v>0</v>
      </c>
    </row>
    <row r="306" spans="1:9" ht="12.75">
      <c r="A306" s="295" t="s">
        <v>40</v>
      </c>
      <c r="B306" s="295"/>
      <c r="C306" s="295"/>
      <c r="D306" s="295"/>
      <c r="E306" s="145">
        <f>SUM(E277:E305)</f>
        <v>1155071</v>
      </c>
      <c r="F306" s="146">
        <f>SUM(F278:F305)</f>
        <v>1179500</v>
      </c>
      <c r="G306" s="146">
        <f>SUM(G277:G305)</f>
        <v>1188093.9</v>
      </c>
      <c r="H306" s="147">
        <f t="shared" si="18"/>
        <v>102.8589497961597</v>
      </c>
      <c r="I306" s="147">
        <f>G306/F306*100</f>
        <v>100.72860534124628</v>
      </c>
    </row>
    <row r="307" spans="1:9" ht="12.75">
      <c r="A307" s="296" t="s">
        <v>41</v>
      </c>
      <c r="B307" s="296"/>
      <c r="C307" s="296"/>
      <c r="D307" s="296"/>
      <c r="E307" s="186">
        <f>E275-E306</f>
        <v>-1080620</v>
      </c>
      <c r="F307" s="188">
        <f>F275-F306</f>
        <v>-1108000</v>
      </c>
      <c r="G307" s="186">
        <f>G275-G306</f>
        <v>-1090262.3199999998</v>
      </c>
      <c r="H307" s="189">
        <f t="shared" si="18"/>
        <v>100.89229516388738</v>
      </c>
      <c r="I307" s="189">
        <f>G307/F307*100</f>
        <v>98.3991263537906</v>
      </c>
    </row>
    <row r="310" spans="1:4" ht="12.75">
      <c r="A310" s="39" t="s">
        <v>46</v>
      </c>
      <c r="B310" s="39"/>
      <c r="C310" s="39"/>
      <c r="D310" s="18"/>
    </row>
    <row r="311" spans="1:3" ht="12.75">
      <c r="A311" s="39"/>
      <c r="B311" s="39" t="s">
        <v>69</v>
      </c>
      <c r="C311" s="39"/>
    </row>
    <row r="312" spans="1:9" ht="12.75">
      <c r="A312" s="248" t="s">
        <v>47</v>
      </c>
      <c r="B312" s="248"/>
      <c r="C312" s="248"/>
      <c r="D312" s="248"/>
      <c r="E312" s="248"/>
      <c r="F312" s="248"/>
      <c r="G312" s="248"/>
      <c r="H312" s="248"/>
      <c r="I312" s="248"/>
    </row>
    <row r="313" spans="1:9" ht="12.75">
      <c r="A313" s="277" t="s">
        <v>129</v>
      </c>
      <c r="B313" s="277"/>
      <c r="C313" s="277"/>
      <c r="D313" s="277"/>
      <c r="E313" s="277"/>
      <c r="F313" s="277"/>
      <c r="G313" s="277"/>
      <c r="H313" s="277"/>
      <c r="I313" s="277"/>
    </row>
    <row r="314" spans="8:9" ht="12.75">
      <c r="H314" s="283" t="s">
        <v>76</v>
      </c>
      <c r="I314" s="283"/>
    </row>
    <row r="316" spans="1:9" ht="12.75">
      <c r="A316" s="308" t="s">
        <v>0</v>
      </c>
      <c r="B316" s="309"/>
      <c r="C316" s="309"/>
      <c r="D316" s="310"/>
      <c r="E316" s="141" t="s">
        <v>49</v>
      </c>
      <c r="F316" s="141" t="s">
        <v>51</v>
      </c>
      <c r="G316" s="140" t="s">
        <v>49</v>
      </c>
      <c r="H316" s="307" t="s">
        <v>54</v>
      </c>
      <c r="I316" s="307"/>
    </row>
    <row r="317" spans="1:9" ht="12.75">
      <c r="A317" s="311"/>
      <c r="B317" s="312"/>
      <c r="C317" s="312"/>
      <c r="D317" s="313"/>
      <c r="E317" s="144" t="s">
        <v>121</v>
      </c>
      <c r="F317" s="144" t="s">
        <v>122</v>
      </c>
      <c r="G317" s="143" t="s">
        <v>122</v>
      </c>
      <c r="H317" s="142" t="s">
        <v>62</v>
      </c>
      <c r="I317" s="142" t="s">
        <v>63</v>
      </c>
    </row>
    <row r="318" spans="1:9" ht="12.75">
      <c r="A318" s="42">
        <v>1</v>
      </c>
      <c r="B318" s="255">
        <v>2</v>
      </c>
      <c r="C318" s="255"/>
      <c r="D318" s="256"/>
      <c r="E318" s="171">
        <v>3</v>
      </c>
      <c r="F318" s="171">
        <v>4</v>
      </c>
      <c r="G318" s="171">
        <v>5</v>
      </c>
      <c r="H318" s="172">
        <v>6</v>
      </c>
      <c r="I318" s="172">
        <v>7</v>
      </c>
    </row>
    <row r="319" spans="1:9" ht="12.75">
      <c r="A319" s="279" t="s">
        <v>5</v>
      </c>
      <c r="B319" s="280"/>
      <c r="C319" s="280"/>
      <c r="D319" s="280"/>
      <c r="E319" s="103"/>
      <c r="F319" s="103"/>
      <c r="G319" s="103"/>
      <c r="H319" s="108"/>
      <c r="I319" s="109"/>
    </row>
    <row r="320" spans="1:9" ht="12.75">
      <c r="A320" s="159">
        <v>611</v>
      </c>
      <c r="B320" s="247" t="s">
        <v>102</v>
      </c>
      <c r="C320" s="247"/>
      <c r="D320" s="247"/>
      <c r="E320" s="120">
        <v>5255</v>
      </c>
      <c r="F320" s="135">
        <v>0</v>
      </c>
      <c r="G320" s="120">
        <v>2356.37</v>
      </c>
      <c r="H320" s="121">
        <v>0</v>
      </c>
      <c r="I320" s="121">
        <v>0</v>
      </c>
    </row>
    <row r="321" spans="1:9" ht="12.75">
      <c r="A321" s="159">
        <v>650</v>
      </c>
      <c r="B321" s="40" t="s">
        <v>87</v>
      </c>
      <c r="C321" s="40"/>
      <c r="D321" s="40"/>
      <c r="E321" s="120">
        <v>512856</v>
      </c>
      <c r="F321" s="135">
        <v>503500</v>
      </c>
      <c r="G321" s="120">
        <v>512265.27</v>
      </c>
      <c r="H321" s="121">
        <f>G321/E321*100</f>
        <v>99.88481562075904</v>
      </c>
      <c r="I321" s="121">
        <f>G321/F321*100</f>
        <v>101.7408679245283</v>
      </c>
    </row>
    <row r="322" spans="1:9" ht="12.75">
      <c r="A322" s="159">
        <v>659</v>
      </c>
      <c r="B322" s="40" t="s">
        <v>89</v>
      </c>
      <c r="C322" s="40"/>
      <c r="D322" s="40"/>
      <c r="E322" s="120">
        <v>771</v>
      </c>
      <c r="F322" s="135">
        <v>0</v>
      </c>
      <c r="G322" s="120">
        <v>270.65</v>
      </c>
      <c r="H322" s="121">
        <v>0</v>
      </c>
      <c r="I322" s="121">
        <v>0</v>
      </c>
    </row>
    <row r="323" spans="1:9" ht="12.75">
      <c r="A323" s="175">
        <v>679</v>
      </c>
      <c r="B323" s="196" t="s">
        <v>124</v>
      </c>
      <c r="C323" s="196"/>
      <c r="D323" s="196"/>
      <c r="E323" s="179">
        <v>9</v>
      </c>
      <c r="F323" s="197">
        <v>0</v>
      </c>
      <c r="G323" s="179"/>
      <c r="H323" s="198"/>
      <c r="I323" s="198"/>
    </row>
    <row r="324" spans="1:9" ht="12.75">
      <c r="A324" s="291" t="s">
        <v>8</v>
      </c>
      <c r="B324" s="291"/>
      <c r="C324" s="291"/>
      <c r="D324" s="291"/>
      <c r="E324" s="163">
        <f>SUM(E320:E323)</f>
        <v>518891</v>
      </c>
      <c r="F324" s="164">
        <f>SUM(F320:F323)</f>
        <v>503500</v>
      </c>
      <c r="G324" s="149">
        <f>SUM(G320:G322)</f>
        <v>514892.29000000004</v>
      </c>
      <c r="H324" s="165">
        <f>G324/E324*100</f>
        <v>99.2293737991216</v>
      </c>
      <c r="I324" s="165">
        <f>G324/F324*100</f>
        <v>102.26261966236348</v>
      </c>
    </row>
    <row r="325" spans="1:9" ht="12.75">
      <c r="A325" s="279" t="s">
        <v>10</v>
      </c>
      <c r="B325" s="280"/>
      <c r="C325" s="280"/>
      <c r="D325" s="280"/>
      <c r="E325" s="136"/>
      <c r="F325" s="167"/>
      <c r="G325" s="136"/>
      <c r="H325" s="137"/>
      <c r="I325" s="138"/>
    </row>
    <row r="326" spans="1:9" ht="12.75">
      <c r="A326" s="168">
        <v>511</v>
      </c>
      <c r="B326" s="278" t="s">
        <v>11</v>
      </c>
      <c r="C326" s="278"/>
      <c r="D326" s="278"/>
      <c r="E326" s="122">
        <v>2092</v>
      </c>
      <c r="F326" s="166">
        <v>3000</v>
      </c>
      <c r="G326" s="122">
        <v>9732.36</v>
      </c>
      <c r="H326" s="123">
        <f>G326/E326*100</f>
        <v>465.2179732313575</v>
      </c>
      <c r="I326" s="123">
        <f aca="true" t="shared" si="19" ref="I326:I333">G326/F326*100</f>
        <v>324.41200000000003</v>
      </c>
    </row>
    <row r="327" spans="1:9" ht="12.75" customHeight="1">
      <c r="A327" s="159">
        <v>512</v>
      </c>
      <c r="B327" s="247" t="s">
        <v>90</v>
      </c>
      <c r="C327" s="247"/>
      <c r="D327" s="247"/>
      <c r="E327" s="120">
        <v>8532</v>
      </c>
      <c r="F327" s="139">
        <v>15600</v>
      </c>
      <c r="G327" s="120">
        <v>6295.73</v>
      </c>
      <c r="H327" s="121">
        <f>G327/E327*100</f>
        <v>73.78961556493202</v>
      </c>
      <c r="I327" s="121">
        <f t="shared" si="19"/>
        <v>40.35724358974358</v>
      </c>
    </row>
    <row r="328" spans="1:9" ht="12.75" customHeight="1">
      <c r="A328" s="159">
        <v>513</v>
      </c>
      <c r="B328" s="40" t="s">
        <v>13</v>
      </c>
      <c r="C328" s="40"/>
      <c r="D328" s="40"/>
      <c r="E328" s="120">
        <v>253</v>
      </c>
      <c r="F328" s="139">
        <v>0</v>
      </c>
      <c r="G328" s="120">
        <v>0</v>
      </c>
      <c r="H328" s="121">
        <v>0</v>
      </c>
      <c r="I328" s="121">
        <v>0</v>
      </c>
    </row>
    <row r="329" spans="1:9" ht="12.75">
      <c r="A329" s="159">
        <v>514</v>
      </c>
      <c r="B329" s="247" t="s">
        <v>14</v>
      </c>
      <c r="C329" s="247"/>
      <c r="D329" s="247"/>
      <c r="E329" s="120">
        <v>8</v>
      </c>
      <c r="F329" s="139">
        <v>7000</v>
      </c>
      <c r="G329" s="120">
        <v>5831</v>
      </c>
      <c r="H329" s="121">
        <v>0</v>
      </c>
      <c r="I329" s="121">
        <f t="shared" si="19"/>
        <v>83.3</v>
      </c>
    </row>
    <row r="330" spans="1:9" ht="12.75">
      <c r="A330" s="159">
        <v>520</v>
      </c>
      <c r="B330" s="240" t="s">
        <v>31</v>
      </c>
      <c r="C330" s="241"/>
      <c r="D330" s="242"/>
      <c r="E330" s="120">
        <v>308873</v>
      </c>
      <c r="F330" s="139">
        <v>324000</v>
      </c>
      <c r="G330" s="120">
        <v>293589.67</v>
      </c>
      <c r="H330" s="121">
        <f>G330/E330*100</f>
        <v>95.05190482819799</v>
      </c>
      <c r="I330" s="121">
        <f t="shared" si="19"/>
        <v>90.61409567901234</v>
      </c>
    </row>
    <row r="331" spans="1:9" ht="12.75">
      <c r="A331" s="159">
        <v>521</v>
      </c>
      <c r="B331" s="240" t="s">
        <v>119</v>
      </c>
      <c r="C331" s="241"/>
      <c r="D331" s="242"/>
      <c r="E331" s="120">
        <v>4946</v>
      </c>
      <c r="F331" s="139">
        <v>4000</v>
      </c>
      <c r="G331" s="120">
        <v>2077.06</v>
      </c>
      <c r="H331" s="121">
        <f>G331/E331*100</f>
        <v>41.99474322684998</v>
      </c>
      <c r="I331" s="121">
        <f t="shared" si="19"/>
        <v>51.9265</v>
      </c>
    </row>
    <row r="332" spans="1:9" ht="12.75">
      <c r="A332" s="159">
        <v>523</v>
      </c>
      <c r="B332" s="247" t="s">
        <v>108</v>
      </c>
      <c r="C332" s="247"/>
      <c r="D332" s="247"/>
      <c r="E332" s="120">
        <v>0</v>
      </c>
      <c r="F332" s="139">
        <v>200</v>
      </c>
      <c r="G332" s="120">
        <v>0</v>
      </c>
      <c r="H332" s="121">
        <v>0</v>
      </c>
      <c r="I332" s="121">
        <f t="shared" si="19"/>
        <v>0</v>
      </c>
    </row>
    <row r="333" spans="1:9" ht="10.5" customHeight="1">
      <c r="A333" s="160">
        <v>524</v>
      </c>
      <c r="B333" s="247" t="s">
        <v>91</v>
      </c>
      <c r="C333" s="247"/>
      <c r="D333" s="247"/>
      <c r="E333" s="120">
        <v>126901</v>
      </c>
      <c r="F333" s="139">
        <v>124100</v>
      </c>
      <c r="G333" s="120">
        <v>133571.48</v>
      </c>
      <c r="H333" s="121">
        <f>G333/E333*100</f>
        <v>105.25644399965329</v>
      </c>
      <c r="I333" s="121">
        <f t="shared" si="19"/>
        <v>107.63213537469782</v>
      </c>
    </row>
    <row r="334" spans="1:9" ht="12.75">
      <c r="A334" s="160">
        <v>529</v>
      </c>
      <c r="B334" s="161" t="s">
        <v>93</v>
      </c>
      <c r="C334" s="161"/>
      <c r="D334" s="161"/>
      <c r="E334" s="120">
        <v>0</v>
      </c>
      <c r="F334" s="139">
        <v>3600</v>
      </c>
      <c r="G334" s="120">
        <v>0</v>
      </c>
      <c r="H334" s="121">
        <v>0</v>
      </c>
      <c r="I334" s="121">
        <v>0</v>
      </c>
    </row>
    <row r="335" spans="1:9" ht="12.75">
      <c r="A335" s="159">
        <v>532</v>
      </c>
      <c r="B335" s="247" t="s">
        <v>111</v>
      </c>
      <c r="C335" s="247"/>
      <c r="D335" s="247"/>
      <c r="E335" s="120">
        <v>8035</v>
      </c>
      <c r="F335" s="139">
        <v>3500</v>
      </c>
      <c r="G335" s="120">
        <v>2615.72</v>
      </c>
      <c r="H335" s="121">
        <f>G335/E335*100</f>
        <v>32.554075917859365</v>
      </c>
      <c r="I335" s="121">
        <f aca="true" t="shared" si="20" ref="I335:I343">G335/F335*100</f>
        <v>74.73485714285714</v>
      </c>
    </row>
    <row r="336" spans="1:9" ht="12.75">
      <c r="A336" s="159">
        <v>539</v>
      </c>
      <c r="B336" s="181" t="s">
        <v>118</v>
      </c>
      <c r="C336" s="182"/>
      <c r="D336" s="29"/>
      <c r="E336" s="120">
        <v>0</v>
      </c>
      <c r="F336" s="139">
        <v>200</v>
      </c>
      <c r="G336" s="120">
        <v>0</v>
      </c>
      <c r="H336" s="121">
        <v>0</v>
      </c>
      <c r="I336" s="121">
        <f t="shared" si="20"/>
        <v>0</v>
      </c>
    </row>
    <row r="337" spans="1:9" ht="12.75">
      <c r="A337" s="159">
        <v>540</v>
      </c>
      <c r="B337" s="240" t="s">
        <v>114</v>
      </c>
      <c r="C337" s="241"/>
      <c r="D337" s="242"/>
      <c r="E337" s="157">
        <v>10504</v>
      </c>
      <c r="F337" s="139">
        <v>10000</v>
      </c>
      <c r="G337" s="157">
        <v>10396.81</v>
      </c>
      <c r="H337" s="121">
        <f>G337/E337*100</f>
        <v>98.97953160700685</v>
      </c>
      <c r="I337" s="121">
        <f t="shared" si="20"/>
        <v>103.96809999999999</v>
      </c>
    </row>
    <row r="338" spans="1:9" ht="12.75">
      <c r="A338" s="159">
        <v>550</v>
      </c>
      <c r="B338" s="247" t="s">
        <v>94</v>
      </c>
      <c r="C338" s="247"/>
      <c r="D338" s="247"/>
      <c r="E338" s="120">
        <v>1843</v>
      </c>
      <c r="F338" s="139">
        <v>1800</v>
      </c>
      <c r="G338" s="120">
        <v>1703.35</v>
      </c>
      <c r="H338" s="121">
        <f>G338/E338*100</f>
        <v>92.42268041237112</v>
      </c>
      <c r="I338" s="121">
        <f t="shared" si="20"/>
        <v>94.63055555555555</v>
      </c>
    </row>
    <row r="339" spans="1:9" ht="12.75">
      <c r="A339" s="159">
        <v>551</v>
      </c>
      <c r="B339" s="247" t="s">
        <v>26</v>
      </c>
      <c r="C339" s="247"/>
      <c r="D339" s="247"/>
      <c r="E339" s="120">
        <v>394</v>
      </c>
      <c r="F339" s="139">
        <v>500</v>
      </c>
      <c r="G339" s="120">
        <v>1648.42</v>
      </c>
      <c r="H339" s="121">
        <f>G339/E339*100</f>
        <v>418.38071065989845</v>
      </c>
      <c r="I339" s="121">
        <f t="shared" si="20"/>
        <v>329.684</v>
      </c>
    </row>
    <row r="340" spans="1:9" ht="12.75">
      <c r="A340" s="159">
        <v>552</v>
      </c>
      <c r="B340" s="247" t="s">
        <v>95</v>
      </c>
      <c r="C340" s="247"/>
      <c r="D340" s="247"/>
      <c r="E340" s="120">
        <v>1159</v>
      </c>
      <c r="F340" s="139">
        <v>1600</v>
      </c>
      <c r="G340" s="120">
        <v>1159</v>
      </c>
      <c r="H340" s="121">
        <v>0</v>
      </c>
      <c r="I340" s="121">
        <f t="shared" si="20"/>
        <v>72.4375</v>
      </c>
    </row>
    <row r="341" spans="1:9" ht="12.75">
      <c r="A341" s="160">
        <v>554</v>
      </c>
      <c r="B341" s="247" t="s">
        <v>115</v>
      </c>
      <c r="C341" s="247"/>
      <c r="D341" s="247"/>
      <c r="E341" s="120">
        <v>1285</v>
      </c>
      <c r="F341" s="139">
        <v>1200</v>
      </c>
      <c r="G341" s="120">
        <v>1203.04</v>
      </c>
      <c r="H341" s="121">
        <f>G341/E341*100</f>
        <v>93.62178988326848</v>
      </c>
      <c r="I341" s="121">
        <f t="shared" si="20"/>
        <v>100.25333333333333</v>
      </c>
    </row>
    <row r="342" spans="1:9" ht="12.75">
      <c r="A342" s="159">
        <v>555</v>
      </c>
      <c r="B342" s="247" t="s">
        <v>97</v>
      </c>
      <c r="C342" s="247"/>
      <c r="D342" s="247"/>
      <c r="E342" s="120">
        <v>2286</v>
      </c>
      <c r="F342" s="183">
        <v>2200</v>
      </c>
      <c r="G342" s="120">
        <v>2199.54</v>
      </c>
      <c r="H342" s="121">
        <f>G342/E342*100</f>
        <v>96.21784776902888</v>
      </c>
      <c r="I342" s="121">
        <f t="shared" si="20"/>
        <v>99.9790909090909</v>
      </c>
    </row>
    <row r="343" spans="1:9" ht="12.75">
      <c r="A343" s="159">
        <v>559</v>
      </c>
      <c r="B343" s="247" t="s">
        <v>99</v>
      </c>
      <c r="C343" s="247"/>
      <c r="D343" s="247"/>
      <c r="E343" s="120">
        <v>795</v>
      </c>
      <c r="F343" s="139">
        <v>1000</v>
      </c>
      <c r="G343" s="120">
        <v>713.59</v>
      </c>
      <c r="H343" s="121">
        <f>G343/E343*100</f>
        <v>89.75974842767296</v>
      </c>
      <c r="I343" s="121">
        <f t="shared" si="20"/>
        <v>71.35900000000001</v>
      </c>
    </row>
    <row r="344" spans="1:9" ht="12.75">
      <c r="A344" s="159">
        <v>575</v>
      </c>
      <c r="B344" s="181" t="s">
        <v>125</v>
      </c>
      <c r="C344" s="182"/>
      <c r="D344" s="29"/>
      <c r="E344" s="120">
        <v>0</v>
      </c>
      <c r="F344" s="139">
        <v>0</v>
      </c>
      <c r="G344" s="120">
        <v>0</v>
      </c>
      <c r="H344" s="121">
        <v>0</v>
      </c>
      <c r="I344" s="121">
        <v>0</v>
      </c>
    </row>
    <row r="345" spans="1:9" ht="12.75">
      <c r="A345" s="159">
        <v>578</v>
      </c>
      <c r="B345" s="181" t="s">
        <v>147</v>
      </c>
      <c r="C345" s="182"/>
      <c r="D345" s="29"/>
      <c r="E345" s="120">
        <v>0</v>
      </c>
      <c r="F345" s="139">
        <v>0</v>
      </c>
      <c r="G345" s="120">
        <v>0.67</v>
      </c>
      <c r="H345" s="121">
        <v>0</v>
      </c>
      <c r="I345" s="121">
        <v>0</v>
      </c>
    </row>
    <row r="346" spans="1:9" ht="12.75">
      <c r="A346" s="159">
        <v>579</v>
      </c>
      <c r="B346" s="240" t="s">
        <v>106</v>
      </c>
      <c r="C346" s="241"/>
      <c r="D346" s="242"/>
      <c r="E346" s="120">
        <v>636</v>
      </c>
      <c r="F346" s="139">
        <v>0</v>
      </c>
      <c r="G346" s="120">
        <v>50.29</v>
      </c>
      <c r="H346" s="121">
        <f>G346/E346*100</f>
        <v>7.9072327044025155</v>
      </c>
      <c r="I346" s="121">
        <v>0</v>
      </c>
    </row>
    <row r="347" spans="1:9" ht="12.75">
      <c r="A347" s="159">
        <v>591</v>
      </c>
      <c r="B347" s="240" t="s">
        <v>120</v>
      </c>
      <c r="C347" s="241"/>
      <c r="D347" s="242"/>
      <c r="E347" s="120">
        <v>0</v>
      </c>
      <c r="F347" s="139">
        <v>0</v>
      </c>
      <c r="G347" s="120">
        <v>19</v>
      </c>
      <c r="H347" s="121">
        <v>0</v>
      </c>
      <c r="I347" s="121">
        <v>0</v>
      </c>
    </row>
    <row r="348" spans="1:9" ht="12.75">
      <c r="A348" s="159">
        <v>985</v>
      </c>
      <c r="B348" s="181" t="s">
        <v>153</v>
      </c>
      <c r="C348" s="182"/>
      <c r="D348" s="29"/>
      <c r="E348" s="120"/>
      <c r="F348" s="139"/>
      <c r="G348" s="120">
        <v>14761</v>
      </c>
      <c r="H348" s="121"/>
      <c r="I348" s="121"/>
    </row>
    <row r="349" spans="1:9" ht="12.75">
      <c r="A349" s="159">
        <v>988</v>
      </c>
      <c r="B349" s="181" t="s">
        <v>154</v>
      </c>
      <c r="C349" s="182"/>
      <c r="D349" s="29"/>
      <c r="E349" s="120"/>
      <c r="F349" s="139"/>
      <c r="G349" s="120">
        <v>25000</v>
      </c>
      <c r="H349" s="121"/>
      <c r="I349" s="121"/>
    </row>
    <row r="350" spans="1:9" ht="12.75">
      <c r="A350" s="295" t="s">
        <v>40</v>
      </c>
      <c r="B350" s="295"/>
      <c r="C350" s="295"/>
      <c r="D350" s="295"/>
      <c r="E350" s="145">
        <f>SUM(E326:E347)</f>
        <v>478542</v>
      </c>
      <c r="F350" s="146">
        <f>SUM(F326:F347)</f>
        <v>503500</v>
      </c>
      <c r="G350" s="146">
        <f>SUM(G326:G349)</f>
        <v>512567.7299999999</v>
      </c>
      <c r="H350" s="147">
        <f>G350/E350*100</f>
        <v>107.11029125970133</v>
      </c>
      <c r="I350" s="147">
        <f>G350/F350*100</f>
        <v>101.80093942403177</v>
      </c>
    </row>
    <row r="351" spans="1:9" ht="12.75">
      <c r="A351" s="296" t="s">
        <v>41</v>
      </c>
      <c r="B351" s="296"/>
      <c r="C351" s="296"/>
      <c r="D351" s="296"/>
      <c r="E351" s="186">
        <v>0</v>
      </c>
      <c r="F351" s="188">
        <v>0</v>
      </c>
      <c r="G351" s="186">
        <v>0</v>
      </c>
      <c r="H351" s="121">
        <v>0</v>
      </c>
      <c r="I351" s="189">
        <v>0</v>
      </c>
    </row>
    <row r="356" spans="10:15" ht="12.75">
      <c r="J356" s="156"/>
      <c r="K356" s="156"/>
      <c r="L356" s="156"/>
      <c r="M356" s="156"/>
      <c r="N356" s="156"/>
      <c r="O356" s="156"/>
    </row>
    <row r="357" spans="1:15" s="156" customFormat="1" ht="12.75">
      <c r="A357"/>
      <c r="B357"/>
      <c r="C357"/>
      <c r="D357"/>
      <c r="E357" s="102"/>
      <c r="F357" s="102"/>
      <c r="G357" s="102"/>
      <c r="H357" s="110"/>
      <c r="I357" s="110"/>
      <c r="J357"/>
      <c r="K357"/>
      <c r="L357"/>
      <c r="M357"/>
      <c r="N357"/>
      <c r="O357"/>
    </row>
  </sheetData>
  <sheetProtection/>
  <mergeCells count="214">
    <mergeCell ref="A306:D306"/>
    <mergeCell ref="B305:D305"/>
    <mergeCell ref="B301:D301"/>
    <mergeCell ref="B295:D295"/>
    <mergeCell ref="A307:D307"/>
    <mergeCell ref="A313:I313"/>
    <mergeCell ref="A312:I312"/>
    <mergeCell ref="B296:D296"/>
    <mergeCell ref="B297:D297"/>
    <mergeCell ref="B177:D177"/>
    <mergeCell ref="B182:D182"/>
    <mergeCell ref="A261:I261"/>
    <mergeCell ref="A260:I260"/>
    <mergeCell ref="A193:I193"/>
    <mergeCell ref="A192:I192"/>
    <mergeCell ref="A199:D199"/>
    <mergeCell ref="B216:D216"/>
    <mergeCell ref="A184:D184"/>
    <mergeCell ref="B278:D278"/>
    <mergeCell ref="B299:D299"/>
    <mergeCell ref="B16:D16"/>
    <mergeCell ref="B84:D84"/>
    <mergeCell ref="B149:D149"/>
    <mergeCell ref="B151:D151"/>
    <mergeCell ref="B202:D202"/>
    <mergeCell ref="B272:D272"/>
    <mergeCell ref="B118:D118"/>
    <mergeCell ref="B293:D293"/>
    <mergeCell ref="A350:D350"/>
    <mergeCell ref="A351:D351"/>
    <mergeCell ref="A324:D324"/>
    <mergeCell ref="A325:D325"/>
    <mergeCell ref="B332:D332"/>
    <mergeCell ref="B339:D339"/>
    <mergeCell ref="B338:D338"/>
    <mergeCell ref="B327:D327"/>
    <mergeCell ref="B346:D346"/>
    <mergeCell ref="B347:D347"/>
    <mergeCell ref="B92:D92"/>
    <mergeCell ref="B234:D234"/>
    <mergeCell ref="A183:D183"/>
    <mergeCell ref="A208:D208"/>
    <mergeCell ref="B211:D211"/>
    <mergeCell ref="A207:D207"/>
    <mergeCell ref="B93:D93"/>
    <mergeCell ref="B98:D98"/>
    <mergeCell ref="B101:D101"/>
    <mergeCell ref="B105:D105"/>
    <mergeCell ref="B104:D104"/>
    <mergeCell ref="B100:D100"/>
    <mergeCell ref="B99:D99"/>
    <mergeCell ref="B103:D103"/>
    <mergeCell ref="B96:D96"/>
    <mergeCell ref="B173:D173"/>
    <mergeCell ref="B170:D170"/>
    <mergeCell ref="B147:D147"/>
    <mergeCell ref="A153:D153"/>
    <mergeCell ref="B165:D165"/>
    <mergeCell ref="B166:D166"/>
    <mergeCell ref="B158:D158"/>
    <mergeCell ref="B172:D172"/>
    <mergeCell ref="B33:D33"/>
    <mergeCell ref="B159:D159"/>
    <mergeCell ref="B222:D222"/>
    <mergeCell ref="B229:D229"/>
    <mergeCell ref="B225:D225"/>
    <mergeCell ref="B224:D224"/>
    <mergeCell ref="B213:D213"/>
    <mergeCell ref="B220:D220"/>
    <mergeCell ref="B219:D219"/>
    <mergeCell ref="H262:I262"/>
    <mergeCell ref="H194:I194"/>
    <mergeCell ref="A196:D197"/>
    <mergeCell ref="H196:I196"/>
    <mergeCell ref="A239:D239"/>
    <mergeCell ref="B215:D215"/>
    <mergeCell ref="B218:D218"/>
    <mergeCell ref="B223:D223"/>
    <mergeCell ref="B226:D226"/>
    <mergeCell ref="A22:D22"/>
    <mergeCell ref="B27:D27"/>
    <mergeCell ref="A2:C2"/>
    <mergeCell ref="A5:I5"/>
    <mergeCell ref="A6:I6"/>
    <mergeCell ref="A8:D9"/>
    <mergeCell ref="B14:D14"/>
    <mergeCell ref="B26:D26"/>
    <mergeCell ref="A139:I139"/>
    <mergeCell ref="A140:I140"/>
    <mergeCell ref="H8:I8"/>
    <mergeCell ref="B10:D10"/>
    <mergeCell ref="A11:D11"/>
    <mergeCell ref="B25:D25"/>
    <mergeCell ref="B46:D46"/>
    <mergeCell ref="B51:D51"/>
    <mergeCell ref="B12:D12"/>
    <mergeCell ref="B41:D41"/>
    <mergeCell ref="B42:D42"/>
    <mergeCell ref="B45:D45"/>
    <mergeCell ref="B34:D34"/>
    <mergeCell ref="B43:D43"/>
    <mergeCell ref="B44:D44"/>
    <mergeCell ref="B28:D28"/>
    <mergeCell ref="B40:D40"/>
    <mergeCell ref="B38:D38"/>
    <mergeCell ref="B91:D91"/>
    <mergeCell ref="B90:D90"/>
    <mergeCell ref="B82:D82"/>
    <mergeCell ref="B53:D53"/>
    <mergeCell ref="B81:D81"/>
    <mergeCell ref="A88:D88"/>
    <mergeCell ref="A72:I72"/>
    <mergeCell ref="H141:I141"/>
    <mergeCell ref="A73:I73"/>
    <mergeCell ref="A54:D54"/>
    <mergeCell ref="H74:I74"/>
    <mergeCell ref="B106:D106"/>
    <mergeCell ref="B175:D175"/>
    <mergeCell ref="B174:D174"/>
    <mergeCell ref="A154:D154"/>
    <mergeCell ref="B156:D156"/>
    <mergeCell ref="B164:D164"/>
    <mergeCell ref="A55:D55"/>
    <mergeCell ref="B89:D89"/>
    <mergeCell ref="H75:I75"/>
    <mergeCell ref="B77:D77"/>
    <mergeCell ref="A78:D78"/>
    <mergeCell ref="A75:D76"/>
    <mergeCell ref="B79:D79"/>
    <mergeCell ref="A87:D87"/>
    <mergeCell ref="B109:D109"/>
    <mergeCell ref="B115:D115"/>
    <mergeCell ref="B167:D167"/>
    <mergeCell ref="B161:D161"/>
    <mergeCell ref="B162:D162"/>
    <mergeCell ref="B110:D110"/>
    <mergeCell ref="A120:D120"/>
    <mergeCell ref="B111:D111"/>
    <mergeCell ref="B157:D157"/>
    <mergeCell ref="B155:D155"/>
    <mergeCell ref="B285:D285"/>
    <mergeCell ref="B292:D292"/>
    <mergeCell ref="B294:D294"/>
    <mergeCell ref="B288:D288"/>
    <mergeCell ref="B289:D289"/>
    <mergeCell ref="B209:D209"/>
    <mergeCell ref="B210:D210"/>
    <mergeCell ref="A238:D238"/>
    <mergeCell ref="B230:D230"/>
    <mergeCell ref="B290:D290"/>
    <mergeCell ref="B279:D279"/>
    <mergeCell ref="A264:D265"/>
    <mergeCell ref="B235:D235"/>
    <mergeCell ref="H143:I143"/>
    <mergeCell ref="B145:D145"/>
    <mergeCell ref="A146:D146"/>
    <mergeCell ref="A143:D144"/>
    <mergeCell ref="B212:D212"/>
    <mergeCell ref="B171:D171"/>
    <mergeCell ref="B169:D169"/>
    <mergeCell ref="B318:D318"/>
    <mergeCell ref="A319:D319"/>
    <mergeCell ref="B326:D326"/>
    <mergeCell ref="A316:D317"/>
    <mergeCell ref="H7:I7"/>
    <mergeCell ref="B29:D29"/>
    <mergeCell ref="B94:D94"/>
    <mergeCell ref="B160:D160"/>
    <mergeCell ref="B35:D35"/>
    <mergeCell ref="B39:D39"/>
    <mergeCell ref="H316:I316"/>
    <mergeCell ref="H314:I314"/>
    <mergeCell ref="H264:I264"/>
    <mergeCell ref="B266:D266"/>
    <mergeCell ref="B281:D281"/>
    <mergeCell ref="B284:D284"/>
    <mergeCell ref="B270:D270"/>
    <mergeCell ref="B300:D300"/>
    <mergeCell ref="B298:D298"/>
    <mergeCell ref="B283:D283"/>
    <mergeCell ref="B282:D282"/>
    <mergeCell ref="A257:C257"/>
    <mergeCell ref="A267:D267"/>
    <mergeCell ref="B30:D30"/>
    <mergeCell ref="B31:D31"/>
    <mergeCell ref="B37:D37"/>
    <mergeCell ref="B52:D52"/>
    <mergeCell ref="B200:D200"/>
    <mergeCell ref="B214:D214"/>
    <mergeCell ref="B341:D341"/>
    <mergeCell ref="B329:D329"/>
    <mergeCell ref="B333:D333"/>
    <mergeCell ref="B342:D342"/>
    <mergeCell ref="B330:D330"/>
    <mergeCell ref="B227:D227"/>
    <mergeCell ref="B228:D228"/>
    <mergeCell ref="B237:D237"/>
    <mergeCell ref="B107:D107"/>
    <mergeCell ref="B108:D108"/>
    <mergeCell ref="A119:D119"/>
    <mergeCell ref="B280:D280"/>
    <mergeCell ref="B343:D343"/>
    <mergeCell ref="B331:D331"/>
    <mergeCell ref="B320:D320"/>
    <mergeCell ref="B340:D340"/>
    <mergeCell ref="B335:D335"/>
    <mergeCell ref="B337:D337"/>
  </mergeCells>
  <printOptions horizontalCentered="1"/>
  <pageMargins left="0.7480314960629921" right="0.35433070866141736" top="0.98425196850393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7">
      <selection activeCell="M59" sqref="M59"/>
    </sheetView>
  </sheetViews>
  <sheetFormatPr defaultColWidth="9.140625" defaultRowHeight="12.75"/>
  <cols>
    <col min="1" max="1" width="4.421875" style="0" customWidth="1"/>
    <col min="4" max="4" width="21.421875" style="0" customWidth="1"/>
    <col min="5" max="7" width="11.28125" style="102" customWidth="1"/>
    <col min="8" max="9" width="6.7109375" style="110" customWidth="1"/>
  </cols>
  <sheetData>
    <row r="1" spans="1:4" ht="12.75">
      <c r="A1" s="100" t="s">
        <v>44</v>
      </c>
      <c r="B1" s="100"/>
      <c r="C1" s="12"/>
      <c r="D1" s="12"/>
    </row>
    <row r="2" spans="1:4" ht="12.75">
      <c r="A2" s="321" t="s">
        <v>65</v>
      </c>
      <c r="B2" s="321"/>
      <c r="C2" s="12"/>
      <c r="D2" s="12" t="s">
        <v>166</v>
      </c>
    </row>
    <row r="3" spans="1:9" ht="12.75">
      <c r="A3" s="248" t="s">
        <v>191</v>
      </c>
      <c r="B3" s="248"/>
      <c r="C3" s="248"/>
      <c r="D3" s="248"/>
      <c r="E3" s="248"/>
      <c r="F3" s="248"/>
      <c r="G3" s="248"/>
      <c r="H3" s="248"/>
      <c r="I3" s="248"/>
    </row>
    <row r="4" spans="1:9" ht="12.75">
      <c r="A4" s="284" t="s">
        <v>0</v>
      </c>
      <c r="B4" s="285"/>
      <c r="C4" s="285"/>
      <c r="D4" s="285"/>
      <c r="E4" s="225" t="s">
        <v>49</v>
      </c>
      <c r="F4" s="225" t="s">
        <v>51</v>
      </c>
      <c r="G4" s="226" t="s">
        <v>49</v>
      </c>
      <c r="H4" s="324" t="s">
        <v>54</v>
      </c>
      <c r="I4" s="290"/>
    </row>
    <row r="5" spans="1:9" ht="12.75">
      <c r="A5" s="287"/>
      <c r="B5" s="288"/>
      <c r="C5" s="288"/>
      <c r="D5" s="288"/>
      <c r="E5" s="228" t="s">
        <v>182</v>
      </c>
      <c r="F5" s="228" t="s">
        <v>184</v>
      </c>
      <c r="G5" s="229" t="s">
        <v>183</v>
      </c>
      <c r="H5" s="232" t="s">
        <v>62</v>
      </c>
      <c r="I5" s="227" t="s">
        <v>63</v>
      </c>
    </row>
    <row r="6" spans="1:9" ht="10.5" customHeight="1">
      <c r="A6" s="97">
        <v>1</v>
      </c>
      <c r="B6" s="322">
        <v>2</v>
      </c>
      <c r="C6" s="322"/>
      <c r="D6" s="323"/>
      <c r="E6" s="173">
        <v>3</v>
      </c>
      <c r="F6" s="173">
        <v>4</v>
      </c>
      <c r="G6" s="173">
        <v>5</v>
      </c>
      <c r="H6" s="174">
        <v>6</v>
      </c>
      <c r="I6" s="174">
        <v>7</v>
      </c>
    </row>
    <row r="7" spans="1:9" ht="12.75">
      <c r="A7" s="279" t="s">
        <v>5</v>
      </c>
      <c r="B7" s="280"/>
      <c r="C7" s="280"/>
      <c r="D7" s="280"/>
      <c r="E7" s="103"/>
      <c r="F7" s="103"/>
      <c r="G7" s="103"/>
      <c r="H7" s="108"/>
      <c r="I7" s="109"/>
    </row>
    <row r="8" spans="1:9" ht="12.75">
      <c r="A8" s="180">
        <v>601</v>
      </c>
      <c r="B8" s="240" t="s">
        <v>103</v>
      </c>
      <c r="C8" s="241"/>
      <c r="D8" s="242"/>
      <c r="E8" s="120">
        <v>78.8</v>
      </c>
      <c r="F8" s="120">
        <v>200</v>
      </c>
      <c r="G8" s="120">
        <v>17.7</v>
      </c>
      <c r="H8" s="121">
        <f aca="true" t="shared" si="0" ref="H8:H19">G8/E8*100</f>
        <v>22.461928934010153</v>
      </c>
      <c r="I8" s="121">
        <f aca="true" t="shared" si="1" ref="I8:I13">G8/F8*100</f>
        <v>8.85</v>
      </c>
    </row>
    <row r="9" spans="1:9" ht="12" customHeight="1">
      <c r="A9" s="159">
        <v>611</v>
      </c>
      <c r="B9" s="247" t="s">
        <v>102</v>
      </c>
      <c r="C9" s="247"/>
      <c r="D9" s="247"/>
      <c r="E9" s="158">
        <v>13990326.74</v>
      </c>
      <c r="F9" s="120">
        <v>17201079</v>
      </c>
      <c r="G9" s="158">
        <v>14948799.98</v>
      </c>
      <c r="H9" s="121">
        <f t="shared" si="0"/>
        <v>106.8509710874701</v>
      </c>
      <c r="I9" s="121">
        <f t="shared" si="1"/>
        <v>86.90617594396258</v>
      </c>
    </row>
    <row r="10" spans="1:9" ht="12" customHeight="1">
      <c r="A10" s="159">
        <v>650</v>
      </c>
      <c r="B10" s="247" t="s">
        <v>87</v>
      </c>
      <c r="C10" s="247"/>
      <c r="D10" s="247"/>
      <c r="E10" s="130">
        <v>2013165.57</v>
      </c>
      <c r="F10" s="130">
        <v>1888738</v>
      </c>
      <c r="G10" s="130">
        <v>1858805.5</v>
      </c>
      <c r="H10" s="121">
        <f t="shared" si="0"/>
        <v>92.33247020015348</v>
      </c>
      <c r="I10" s="121">
        <f t="shared" si="1"/>
        <v>98.4152116386709</v>
      </c>
    </row>
    <row r="11" spans="1:9" ht="12" customHeight="1">
      <c r="A11" s="159">
        <v>651</v>
      </c>
      <c r="B11" s="247" t="s">
        <v>88</v>
      </c>
      <c r="C11" s="247"/>
      <c r="D11" s="247"/>
      <c r="E11" s="130">
        <v>15497.83</v>
      </c>
      <c r="F11" s="120">
        <v>13000</v>
      </c>
      <c r="G11" s="130">
        <v>15434.37</v>
      </c>
      <c r="H11" s="121">
        <f t="shared" si="0"/>
        <v>99.59052331842587</v>
      </c>
      <c r="I11" s="121">
        <f t="shared" si="1"/>
        <v>118.7259230769231</v>
      </c>
    </row>
    <row r="12" spans="1:9" ht="12" customHeight="1">
      <c r="A12" s="159">
        <v>652</v>
      </c>
      <c r="B12" s="240" t="s">
        <v>117</v>
      </c>
      <c r="C12" s="241"/>
      <c r="D12" s="242"/>
      <c r="E12" s="130">
        <v>22790.2</v>
      </c>
      <c r="F12" s="120">
        <v>0</v>
      </c>
      <c r="G12" s="130">
        <v>1632.21</v>
      </c>
      <c r="H12" s="121">
        <f t="shared" si="0"/>
        <v>7.161894147484444</v>
      </c>
      <c r="I12" s="121">
        <v>0</v>
      </c>
    </row>
    <row r="13" spans="1:9" ht="12" customHeight="1">
      <c r="A13" s="159">
        <v>659</v>
      </c>
      <c r="B13" s="247" t="s">
        <v>89</v>
      </c>
      <c r="C13" s="247"/>
      <c r="D13" s="247"/>
      <c r="E13" s="130">
        <v>22558.18</v>
      </c>
      <c r="F13" s="120">
        <v>15000</v>
      </c>
      <c r="G13" s="130">
        <v>69246.88</v>
      </c>
      <c r="H13" s="121">
        <f t="shared" si="0"/>
        <v>306.97015450714554</v>
      </c>
      <c r="I13" s="121">
        <f t="shared" si="1"/>
        <v>461.64586666666673</v>
      </c>
    </row>
    <row r="14" spans="1:9" ht="12" customHeight="1">
      <c r="A14" s="159">
        <v>661</v>
      </c>
      <c r="B14" s="240" t="s">
        <v>78</v>
      </c>
      <c r="C14" s="241"/>
      <c r="D14" s="242"/>
      <c r="E14" s="130">
        <v>188.82</v>
      </c>
      <c r="F14" s="120">
        <v>0</v>
      </c>
      <c r="G14" s="130">
        <v>960976.38</v>
      </c>
      <c r="H14" s="121">
        <f t="shared" si="0"/>
        <v>508937.813790912</v>
      </c>
      <c r="I14" s="121">
        <v>0</v>
      </c>
    </row>
    <row r="15" spans="1:9" ht="12" customHeight="1">
      <c r="A15" s="175">
        <v>669</v>
      </c>
      <c r="B15" s="217" t="s">
        <v>180</v>
      </c>
      <c r="C15" s="177"/>
      <c r="D15" s="178"/>
      <c r="E15" s="184">
        <v>0</v>
      </c>
      <c r="F15" s="179">
        <v>0</v>
      </c>
      <c r="G15" s="184">
        <v>750</v>
      </c>
      <c r="H15" s="121">
        <v>0</v>
      </c>
      <c r="I15" s="121">
        <v>0</v>
      </c>
    </row>
    <row r="16" spans="1:9" ht="12" customHeight="1">
      <c r="A16" s="175">
        <v>675</v>
      </c>
      <c r="B16" s="176" t="s">
        <v>123</v>
      </c>
      <c r="C16" s="177"/>
      <c r="D16" s="178"/>
      <c r="E16" s="184">
        <v>20644</v>
      </c>
      <c r="F16" s="179">
        <v>0</v>
      </c>
      <c r="G16" s="184">
        <v>4115</v>
      </c>
      <c r="H16" s="121">
        <f>G16/E16*100</f>
        <v>19.933152489827553</v>
      </c>
      <c r="I16" s="121">
        <v>0</v>
      </c>
    </row>
    <row r="17" spans="1:9" ht="12" customHeight="1">
      <c r="A17" s="175">
        <v>676</v>
      </c>
      <c r="B17" s="176" t="s">
        <v>128</v>
      </c>
      <c r="C17" s="177"/>
      <c r="D17" s="178"/>
      <c r="E17" s="184">
        <v>0</v>
      </c>
      <c r="F17" s="179">
        <v>0</v>
      </c>
      <c r="G17" s="184">
        <v>0</v>
      </c>
      <c r="H17" s="121">
        <v>0</v>
      </c>
      <c r="I17" s="121">
        <v>0</v>
      </c>
    </row>
    <row r="18" spans="1:9" ht="12" customHeight="1">
      <c r="A18" s="175">
        <v>677</v>
      </c>
      <c r="B18" s="176" t="s">
        <v>104</v>
      </c>
      <c r="C18" s="177"/>
      <c r="D18" s="178"/>
      <c r="E18" s="184">
        <v>0</v>
      </c>
      <c r="F18" s="179">
        <v>0</v>
      </c>
      <c r="G18" s="184">
        <v>0</v>
      </c>
      <c r="H18" s="121">
        <v>0</v>
      </c>
      <c r="I18" s="121">
        <v>0</v>
      </c>
    </row>
    <row r="19" spans="1:9" ht="12" customHeight="1">
      <c r="A19" s="175">
        <v>678</v>
      </c>
      <c r="B19" s="176" t="s">
        <v>148</v>
      </c>
      <c r="C19" s="177"/>
      <c r="D19" s="178"/>
      <c r="E19" s="184">
        <v>2666.42</v>
      </c>
      <c r="F19" s="179">
        <v>0</v>
      </c>
      <c r="G19" s="184">
        <v>5799.73</v>
      </c>
      <c r="H19" s="121">
        <f t="shared" si="0"/>
        <v>217.50999467450737</v>
      </c>
      <c r="I19" s="121">
        <v>0</v>
      </c>
    </row>
    <row r="20" spans="1:9" ht="12" customHeight="1">
      <c r="A20" s="175">
        <v>679</v>
      </c>
      <c r="B20" s="176" t="s">
        <v>130</v>
      </c>
      <c r="C20" s="177"/>
      <c r="D20" s="178"/>
      <c r="E20" s="184">
        <v>36271.53</v>
      </c>
      <c r="F20" s="179">
        <v>0</v>
      </c>
      <c r="G20" s="184">
        <v>32139.9</v>
      </c>
      <c r="H20" s="121">
        <f>G20/E20*100</f>
        <v>88.60916537019531</v>
      </c>
      <c r="I20" s="121">
        <v>0</v>
      </c>
    </row>
    <row r="21" spans="1:9" ht="12" customHeight="1">
      <c r="A21" s="175">
        <v>691</v>
      </c>
      <c r="B21" s="176" t="s">
        <v>161</v>
      </c>
      <c r="C21" s="177"/>
      <c r="D21" s="178"/>
      <c r="E21" s="184">
        <v>0</v>
      </c>
      <c r="F21" s="179">
        <v>0</v>
      </c>
      <c r="G21" s="184">
        <v>8156.02</v>
      </c>
      <c r="H21" s="121">
        <v>0</v>
      </c>
      <c r="I21" s="121">
        <v>0</v>
      </c>
    </row>
    <row r="22" spans="1:9" ht="12" customHeight="1">
      <c r="A22" s="291" t="s">
        <v>8</v>
      </c>
      <c r="B22" s="291"/>
      <c r="C22" s="291"/>
      <c r="D22" s="291"/>
      <c r="E22" s="149">
        <f>SUM(E8:E21)</f>
        <v>16124188.09</v>
      </c>
      <c r="F22" s="149">
        <f>SUM(F8:F21)</f>
        <v>19118017</v>
      </c>
      <c r="G22" s="149">
        <f>SUM(G8:G21)</f>
        <v>17905873.669999998</v>
      </c>
      <c r="H22" s="147">
        <f>G22/E22*100</f>
        <v>111.04976926624278</v>
      </c>
      <c r="I22" s="147">
        <f>G22/F22*100</f>
        <v>93.65968065621031</v>
      </c>
    </row>
    <row r="23" spans="1:9" ht="12" customHeight="1">
      <c r="A23" s="279" t="s">
        <v>10</v>
      </c>
      <c r="B23" s="280"/>
      <c r="C23" s="280"/>
      <c r="D23" s="280"/>
      <c r="E23" s="103"/>
      <c r="F23" s="103"/>
      <c r="G23" s="103"/>
      <c r="H23" s="108"/>
      <c r="I23" s="109"/>
    </row>
    <row r="24" spans="1:9" ht="12" customHeight="1">
      <c r="A24" s="221">
        <v>501</v>
      </c>
      <c r="B24" s="205" t="s">
        <v>151</v>
      </c>
      <c r="C24" s="191"/>
      <c r="D24" s="191"/>
      <c r="E24" s="120">
        <v>0</v>
      </c>
      <c r="F24" s="120">
        <v>0</v>
      </c>
      <c r="G24" s="120">
        <v>0</v>
      </c>
      <c r="H24" s="121">
        <v>0</v>
      </c>
      <c r="I24" s="199">
        <v>0</v>
      </c>
    </row>
    <row r="25" spans="1:9" ht="12" customHeight="1">
      <c r="A25" s="159">
        <v>511</v>
      </c>
      <c r="B25" s="247" t="s">
        <v>11</v>
      </c>
      <c r="C25" s="247"/>
      <c r="D25" s="247"/>
      <c r="E25" s="130">
        <v>289821.72</v>
      </c>
      <c r="F25" s="122">
        <v>483748</v>
      </c>
      <c r="G25" s="130">
        <v>331163.96</v>
      </c>
      <c r="H25" s="123">
        <f>G25/E25*100</f>
        <v>114.26471418360227</v>
      </c>
      <c r="I25" s="123">
        <f>G25/F25*100</f>
        <v>68.45794918015166</v>
      </c>
    </row>
    <row r="26" spans="1:9" ht="12" customHeight="1">
      <c r="A26" s="159">
        <v>512</v>
      </c>
      <c r="B26" s="247" t="s">
        <v>90</v>
      </c>
      <c r="C26" s="247"/>
      <c r="D26" s="247"/>
      <c r="E26" s="130">
        <v>777270.47</v>
      </c>
      <c r="F26" s="122">
        <v>808558</v>
      </c>
      <c r="G26" s="130">
        <v>691886.47</v>
      </c>
      <c r="H26" s="123">
        <f aca="true" t="shared" si="2" ref="H26:H63">G26/E26*100</f>
        <v>89.01489207482692</v>
      </c>
      <c r="I26" s="123">
        <f aca="true" t="shared" si="3" ref="I26:I63">G26/F26*100</f>
        <v>85.5704191907074</v>
      </c>
    </row>
    <row r="27" spans="1:9" ht="12" customHeight="1">
      <c r="A27" s="159">
        <v>513</v>
      </c>
      <c r="B27" s="247" t="s">
        <v>13</v>
      </c>
      <c r="C27" s="247"/>
      <c r="D27" s="247"/>
      <c r="E27" s="130">
        <v>207523.67</v>
      </c>
      <c r="F27" s="122">
        <v>476555</v>
      </c>
      <c r="G27" s="130">
        <v>204448.92</v>
      </c>
      <c r="H27" s="123">
        <f t="shared" si="2"/>
        <v>98.51836178494723</v>
      </c>
      <c r="I27" s="123">
        <f t="shared" si="3"/>
        <v>42.90143215368636</v>
      </c>
    </row>
    <row r="28" spans="1:9" ht="12" customHeight="1">
      <c r="A28" s="159">
        <v>514</v>
      </c>
      <c r="B28" s="247" t="s">
        <v>14</v>
      </c>
      <c r="C28" s="247"/>
      <c r="D28" s="247"/>
      <c r="E28" s="130">
        <v>148961.7</v>
      </c>
      <c r="F28" s="122">
        <v>129725</v>
      </c>
      <c r="G28" s="130">
        <v>178895.45</v>
      </c>
      <c r="H28" s="123">
        <f t="shared" si="2"/>
        <v>120.09493044185182</v>
      </c>
      <c r="I28" s="123">
        <f t="shared" si="3"/>
        <v>137.90360377722106</v>
      </c>
    </row>
    <row r="29" spans="1:9" ht="12" customHeight="1">
      <c r="A29" s="159">
        <v>520</v>
      </c>
      <c r="B29" s="240" t="s">
        <v>31</v>
      </c>
      <c r="C29" s="241"/>
      <c r="D29" s="242"/>
      <c r="E29" s="130">
        <v>8846474.83</v>
      </c>
      <c r="F29" s="122">
        <v>9431450</v>
      </c>
      <c r="G29" s="130">
        <v>9344664.31</v>
      </c>
      <c r="H29" s="123">
        <f t="shared" si="2"/>
        <v>105.63150282540283</v>
      </c>
      <c r="I29" s="123">
        <f t="shared" si="3"/>
        <v>99.07982664383526</v>
      </c>
    </row>
    <row r="30" spans="1:9" ht="12" customHeight="1">
      <c r="A30" s="159">
        <v>521</v>
      </c>
      <c r="B30" s="240" t="s">
        <v>119</v>
      </c>
      <c r="C30" s="241"/>
      <c r="D30" s="242"/>
      <c r="E30" s="130">
        <v>256607.08</v>
      </c>
      <c r="F30" s="122">
        <v>192100</v>
      </c>
      <c r="G30" s="130">
        <v>315653.91</v>
      </c>
      <c r="H30" s="123">
        <f>G30/E30*100</f>
        <v>123.01060048693901</v>
      </c>
      <c r="I30" s="123">
        <f t="shared" si="3"/>
        <v>164.31749609578344</v>
      </c>
    </row>
    <row r="31" spans="1:9" ht="12" customHeight="1">
      <c r="A31" s="159">
        <v>523</v>
      </c>
      <c r="B31" s="247" t="s">
        <v>108</v>
      </c>
      <c r="C31" s="247"/>
      <c r="D31" s="247"/>
      <c r="E31" s="130">
        <v>3655</v>
      </c>
      <c r="F31" s="122">
        <v>3700</v>
      </c>
      <c r="G31" s="130">
        <v>2216.51</v>
      </c>
      <c r="H31" s="123">
        <f t="shared" si="2"/>
        <v>60.64322845417237</v>
      </c>
      <c r="I31" s="123">
        <f t="shared" si="3"/>
        <v>59.90567567567568</v>
      </c>
    </row>
    <row r="32" spans="1:9" ht="12" customHeight="1">
      <c r="A32" s="160">
        <v>524</v>
      </c>
      <c r="B32" s="247" t="s">
        <v>91</v>
      </c>
      <c r="C32" s="247"/>
      <c r="D32" s="247"/>
      <c r="E32" s="130">
        <v>1552655.19</v>
      </c>
      <c r="F32" s="122">
        <v>2009342</v>
      </c>
      <c r="G32" s="130">
        <v>1392968.29</v>
      </c>
      <c r="H32" s="123">
        <f t="shared" si="2"/>
        <v>89.71523741855395</v>
      </c>
      <c r="I32" s="123">
        <f t="shared" si="3"/>
        <v>69.32459929668518</v>
      </c>
    </row>
    <row r="33" spans="1:9" ht="12" customHeight="1">
      <c r="A33" s="159">
        <v>527</v>
      </c>
      <c r="B33" s="247" t="s">
        <v>92</v>
      </c>
      <c r="C33" s="247"/>
      <c r="D33" s="247"/>
      <c r="E33" s="130">
        <v>15770.01</v>
      </c>
      <c r="F33" s="122">
        <v>18000</v>
      </c>
      <c r="G33" s="130">
        <v>15708.17</v>
      </c>
      <c r="H33" s="123">
        <f t="shared" si="2"/>
        <v>99.60786327973159</v>
      </c>
      <c r="I33" s="123">
        <f t="shared" si="3"/>
        <v>87.26761111111111</v>
      </c>
    </row>
    <row r="34" spans="1:9" ht="12" customHeight="1">
      <c r="A34" s="160">
        <v>529</v>
      </c>
      <c r="B34" s="292" t="s">
        <v>93</v>
      </c>
      <c r="C34" s="325"/>
      <c r="D34" s="326"/>
      <c r="E34" s="130">
        <v>12327.94</v>
      </c>
      <c r="F34" s="122">
        <v>5300</v>
      </c>
      <c r="G34" s="130">
        <v>8427.36</v>
      </c>
      <c r="H34" s="123">
        <f t="shared" si="2"/>
        <v>68.35983951901129</v>
      </c>
      <c r="I34" s="123">
        <f t="shared" si="3"/>
        <v>159.0067924528302</v>
      </c>
    </row>
    <row r="35" spans="1:9" ht="12" customHeight="1">
      <c r="A35" s="159">
        <v>530</v>
      </c>
      <c r="B35" s="247" t="s">
        <v>109</v>
      </c>
      <c r="C35" s="247"/>
      <c r="D35" s="247"/>
      <c r="E35" s="130">
        <v>2212488.03</v>
      </c>
      <c r="F35" s="122">
        <v>3292131</v>
      </c>
      <c r="G35" s="130">
        <v>2726053.17</v>
      </c>
      <c r="H35" s="123">
        <f t="shared" si="2"/>
        <v>123.2121093102592</v>
      </c>
      <c r="I35" s="123">
        <f t="shared" si="3"/>
        <v>82.80512440118574</v>
      </c>
    </row>
    <row r="36" spans="1:9" ht="12" customHeight="1">
      <c r="A36" s="159">
        <v>531</v>
      </c>
      <c r="B36" s="247" t="s">
        <v>110</v>
      </c>
      <c r="C36" s="247"/>
      <c r="D36" s="247"/>
      <c r="E36" s="158">
        <v>20296.75</v>
      </c>
      <c r="F36" s="122">
        <v>11300</v>
      </c>
      <c r="G36" s="158">
        <v>5801.4</v>
      </c>
      <c r="H36" s="123">
        <f t="shared" si="2"/>
        <v>28.582901203394627</v>
      </c>
      <c r="I36" s="123">
        <f t="shared" si="3"/>
        <v>51.33982300884955</v>
      </c>
    </row>
    <row r="37" spans="1:9" ht="12" customHeight="1">
      <c r="A37" s="159">
        <v>532</v>
      </c>
      <c r="B37" s="247" t="s">
        <v>111</v>
      </c>
      <c r="C37" s="247"/>
      <c r="D37" s="247"/>
      <c r="E37" s="130">
        <v>284267.91</v>
      </c>
      <c r="F37" s="122">
        <v>242100</v>
      </c>
      <c r="G37" s="130">
        <v>268702.88</v>
      </c>
      <c r="H37" s="123">
        <f t="shared" si="2"/>
        <v>94.52452090002</v>
      </c>
      <c r="I37" s="123">
        <f t="shared" si="3"/>
        <v>110.98838496489054</v>
      </c>
    </row>
    <row r="38" spans="1:9" ht="12" customHeight="1">
      <c r="A38" s="159">
        <v>533</v>
      </c>
      <c r="B38" s="247" t="s">
        <v>112</v>
      </c>
      <c r="C38" s="247"/>
      <c r="D38" s="247"/>
      <c r="E38" s="130">
        <v>5103.87</v>
      </c>
      <c r="F38" s="122">
        <v>5500</v>
      </c>
      <c r="G38" s="130">
        <v>2876</v>
      </c>
      <c r="H38" s="123">
        <f t="shared" si="2"/>
        <v>56.34939761396745</v>
      </c>
      <c r="I38" s="123">
        <f t="shared" si="3"/>
        <v>52.29090909090909</v>
      </c>
    </row>
    <row r="39" spans="1:9" ht="12" customHeight="1">
      <c r="A39" s="159">
        <v>535</v>
      </c>
      <c r="B39" s="240" t="s">
        <v>113</v>
      </c>
      <c r="C39" s="241"/>
      <c r="D39" s="242"/>
      <c r="E39" s="130">
        <v>0</v>
      </c>
      <c r="F39" s="120">
        <v>5000</v>
      </c>
      <c r="G39" s="130">
        <v>1500</v>
      </c>
      <c r="H39" s="123">
        <v>0</v>
      </c>
      <c r="I39" s="123">
        <f t="shared" si="3"/>
        <v>30</v>
      </c>
    </row>
    <row r="40" spans="1:9" ht="12" customHeight="1">
      <c r="A40" s="159">
        <v>539</v>
      </c>
      <c r="B40" s="181" t="s">
        <v>118</v>
      </c>
      <c r="C40" s="182"/>
      <c r="D40" s="29"/>
      <c r="E40" s="130">
        <v>9419.16</v>
      </c>
      <c r="F40" s="120">
        <v>14100</v>
      </c>
      <c r="G40" s="130">
        <v>8883.89</v>
      </c>
      <c r="H40" s="123">
        <f t="shared" si="2"/>
        <v>94.3172214932117</v>
      </c>
      <c r="I40" s="123">
        <f t="shared" si="3"/>
        <v>63.00631205673759</v>
      </c>
    </row>
    <row r="41" spans="1:9" ht="12" customHeight="1">
      <c r="A41" s="159">
        <v>540</v>
      </c>
      <c r="B41" s="240" t="s">
        <v>114</v>
      </c>
      <c r="C41" s="241"/>
      <c r="D41" s="242"/>
      <c r="E41" s="130">
        <v>529025.33</v>
      </c>
      <c r="F41" s="120">
        <v>489706</v>
      </c>
      <c r="G41" s="130">
        <v>540085.85</v>
      </c>
      <c r="H41" s="123">
        <f t="shared" si="2"/>
        <v>102.09073542849075</v>
      </c>
      <c r="I41" s="123">
        <f t="shared" si="3"/>
        <v>110.2877747056397</v>
      </c>
    </row>
    <row r="42" spans="1:9" ht="12" customHeight="1">
      <c r="A42" s="159">
        <v>550</v>
      </c>
      <c r="B42" s="247" t="s">
        <v>94</v>
      </c>
      <c r="C42" s="247"/>
      <c r="D42" s="247"/>
      <c r="E42" s="130">
        <v>128492.82</v>
      </c>
      <c r="F42" s="120">
        <v>172800</v>
      </c>
      <c r="G42" s="130">
        <v>129568</v>
      </c>
      <c r="H42" s="123">
        <f t="shared" si="2"/>
        <v>100.83676270783066</v>
      </c>
      <c r="I42" s="123">
        <f t="shared" si="3"/>
        <v>74.98148148148148</v>
      </c>
    </row>
    <row r="43" spans="1:9" ht="12" customHeight="1">
      <c r="A43" s="159">
        <v>551</v>
      </c>
      <c r="B43" s="247" t="s">
        <v>26</v>
      </c>
      <c r="C43" s="247"/>
      <c r="D43" s="247"/>
      <c r="E43" s="130">
        <v>105271.6</v>
      </c>
      <c r="F43" s="120">
        <v>27500</v>
      </c>
      <c r="G43" s="130">
        <v>31037.97</v>
      </c>
      <c r="H43" s="123">
        <f t="shared" si="2"/>
        <v>29.483706906706082</v>
      </c>
      <c r="I43" s="123">
        <f t="shared" si="3"/>
        <v>112.86534545454545</v>
      </c>
    </row>
    <row r="44" spans="1:9" ht="12" customHeight="1">
      <c r="A44" s="159">
        <v>552</v>
      </c>
      <c r="B44" s="247" t="s">
        <v>95</v>
      </c>
      <c r="C44" s="247"/>
      <c r="D44" s="247"/>
      <c r="E44" s="130">
        <v>42527.48</v>
      </c>
      <c r="F44" s="120">
        <v>47800</v>
      </c>
      <c r="G44" s="130">
        <v>43619</v>
      </c>
      <c r="H44" s="123">
        <f t="shared" si="2"/>
        <v>102.56662280483113</v>
      </c>
      <c r="I44" s="123">
        <f t="shared" si="3"/>
        <v>91.25313807531381</v>
      </c>
    </row>
    <row r="45" spans="1:9" ht="12" customHeight="1">
      <c r="A45" s="159">
        <v>553</v>
      </c>
      <c r="B45" s="247" t="s">
        <v>96</v>
      </c>
      <c r="C45" s="247"/>
      <c r="D45" s="247"/>
      <c r="E45" s="130">
        <v>10771.55</v>
      </c>
      <c r="F45" s="139">
        <v>14700</v>
      </c>
      <c r="G45" s="130">
        <v>9831.78</v>
      </c>
      <c r="H45" s="123">
        <f t="shared" si="2"/>
        <v>91.27544318134346</v>
      </c>
      <c r="I45" s="123">
        <f t="shared" si="3"/>
        <v>66.88285714285715</v>
      </c>
    </row>
    <row r="46" spans="1:9" ht="12" customHeight="1">
      <c r="A46" s="160">
        <v>554</v>
      </c>
      <c r="B46" s="247" t="s">
        <v>115</v>
      </c>
      <c r="C46" s="247"/>
      <c r="D46" s="247"/>
      <c r="E46" s="158">
        <v>50455.05</v>
      </c>
      <c r="F46" s="183">
        <v>49700</v>
      </c>
      <c r="G46" s="158">
        <v>47420.28</v>
      </c>
      <c r="H46" s="123">
        <f t="shared" si="2"/>
        <v>93.98520068853364</v>
      </c>
      <c r="I46" s="123">
        <f t="shared" si="3"/>
        <v>95.41303822937626</v>
      </c>
    </row>
    <row r="47" spans="1:9" ht="12" customHeight="1">
      <c r="A47" s="159">
        <v>555</v>
      </c>
      <c r="B47" s="247" t="s">
        <v>97</v>
      </c>
      <c r="C47" s="247"/>
      <c r="D47" s="247"/>
      <c r="E47" s="158">
        <v>793989.87</v>
      </c>
      <c r="F47" s="157">
        <v>959673</v>
      </c>
      <c r="G47" s="158">
        <v>936746.21</v>
      </c>
      <c r="H47" s="123">
        <f t="shared" si="2"/>
        <v>117.97961729662873</v>
      </c>
      <c r="I47" s="123">
        <f t="shared" si="3"/>
        <v>97.61097894803751</v>
      </c>
    </row>
    <row r="48" spans="1:9" ht="12" customHeight="1">
      <c r="A48" s="159">
        <v>556</v>
      </c>
      <c r="B48" s="247" t="s">
        <v>98</v>
      </c>
      <c r="C48" s="247"/>
      <c r="D48" s="247"/>
      <c r="E48" s="158">
        <v>2400</v>
      </c>
      <c r="F48" s="157">
        <v>3000</v>
      </c>
      <c r="G48" s="158">
        <v>6283.5</v>
      </c>
      <c r="H48" s="123">
        <f t="shared" si="2"/>
        <v>261.8125</v>
      </c>
      <c r="I48" s="123">
        <f t="shared" si="3"/>
        <v>209.45</v>
      </c>
    </row>
    <row r="49" spans="1:9" ht="12" customHeight="1">
      <c r="A49" s="159">
        <v>559</v>
      </c>
      <c r="B49" s="247" t="s">
        <v>99</v>
      </c>
      <c r="C49" s="247"/>
      <c r="D49" s="247"/>
      <c r="E49" s="130">
        <v>34103.78</v>
      </c>
      <c r="F49" s="120">
        <v>38300</v>
      </c>
      <c r="G49" s="130">
        <v>31221</v>
      </c>
      <c r="H49" s="123">
        <f t="shared" si="2"/>
        <v>91.54703672144261</v>
      </c>
      <c r="I49" s="123">
        <f t="shared" si="3"/>
        <v>81.51697127937338</v>
      </c>
    </row>
    <row r="50" spans="1:9" ht="12" customHeight="1">
      <c r="A50" s="159">
        <v>561</v>
      </c>
      <c r="B50" s="247" t="s">
        <v>100</v>
      </c>
      <c r="C50" s="247"/>
      <c r="D50" s="247"/>
      <c r="E50" s="130">
        <v>32108.79</v>
      </c>
      <c r="F50" s="120">
        <v>31000</v>
      </c>
      <c r="G50" s="130">
        <v>37953.01</v>
      </c>
      <c r="H50" s="123">
        <f t="shared" si="2"/>
        <v>118.20130873819912</v>
      </c>
      <c r="I50" s="123">
        <f t="shared" si="3"/>
        <v>122.42906451612905</v>
      </c>
    </row>
    <row r="51" spans="1:9" ht="12" customHeight="1">
      <c r="A51" s="159">
        <v>562</v>
      </c>
      <c r="B51" s="281" t="s">
        <v>173</v>
      </c>
      <c r="C51" s="241"/>
      <c r="D51" s="242"/>
      <c r="E51" s="130">
        <v>877</v>
      </c>
      <c r="F51" s="120">
        <v>0</v>
      </c>
      <c r="G51" s="130">
        <v>0</v>
      </c>
      <c r="H51" s="123">
        <f t="shared" si="2"/>
        <v>0</v>
      </c>
      <c r="I51" s="123">
        <v>0</v>
      </c>
    </row>
    <row r="52" spans="1:9" ht="12" customHeight="1">
      <c r="A52" s="159">
        <v>572</v>
      </c>
      <c r="B52" s="240" t="s">
        <v>116</v>
      </c>
      <c r="C52" s="241"/>
      <c r="D52" s="242"/>
      <c r="E52" s="158">
        <v>0</v>
      </c>
      <c r="F52" s="120">
        <v>0</v>
      </c>
      <c r="G52" s="158">
        <v>0</v>
      </c>
      <c r="H52" s="123">
        <v>0</v>
      </c>
      <c r="I52" s="123">
        <v>0</v>
      </c>
    </row>
    <row r="53" spans="1:9" ht="12" customHeight="1">
      <c r="A53" s="159">
        <v>575</v>
      </c>
      <c r="B53" s="181" t="s">
        <v>125</v>
      </c>
      <c r="C53" s="182"/>
      <c r="D53" s="29"/>
      <c r="E53" s="130">
        <v>844.4</v>
      </c>
      <c r="F53" s="120">
        <v>0</v>
      </c>
      <c r="G53" s="130">
        <v>1753.63</v>
      </c>
      <c r="H53" s="123">
        <f>G53/E53*100</f>
        <v>207.6776409284699</v>
      </c>
      <c r="I53" s="123">
        <v>0</v>
      </c>
    </row>
    <row r="54" spans="1:9" ht="12" customHeight="1">
      <c r="A54" s="159">
        <v>576</v>
      </c>
      <c r="B54" s="181" t="s">
        <v>126</v>
      </c>
      <c r="C54" s="182"/>
      <c r="D54" s="29"/>
      <c r="E54" s="130">
        <v>0</v>
      </c>
      <c r="F54" s="120">
        <v>0</v>
      </c>
      <c r="G54" s="130">
        <v>0</v>
      </c>
      <c r="H54" s="123">
        <v>0</v>
      </c>
      <c r="I54" s="123">
        <v>0</v>
      </c>
    </row>
    <row r="55" spans="1:9" ht="12" customHeight="1">
      <c r="A55" s="159">
        <v>578</v>
      </c>
      <c r="B55" s="181" t="s">
        <v>149</v>
      </c>
      <c r="C55" s="182"/>
      <c r="D55" s="29"/>
      <c r="E55" s="130">
        <v>517.74</v>
      </c>
      <c r="F55" s="120">
        <v>0</v>
      </c>
      <c r="G55" s="130">
        <v>66.37</v>
      </c>
      <c r="H55" s="123">
        <f>G55/E55*100</f>
        <v>12.819175648008654</v>
      </c>
      <c r="I55" s="123">
        <v>0</v>
      </c>
    </row>
    <row r="56" spans="1:9" ht="12" customHeight="1">
      <c r="A56" s="160">
        <v>579</v>
      </c>
      <c r="B56" s="292" t="s">
        <v>106</v>
      </c>
      <c r="C56" s="325"/>
      <c r="D56" s="326"/>
      <c r="E56" s="130">
        <v>210413.04</v>
      </c>
      <c r="F56" s="120">
        <v>0</v>
      </c>
      <c r="G56" s="130">
        <v>442280.53</v>
      </c>
      <c r="H56" s="123">
        <f t="shared" si="2"/>
        <v>210.19634999808</v>
      </c>
      <c r="I56" s="123">
        <v>0</v>
      </c>
    </row>
    <row r="57" spans="1:14" ht="12" customHeight="1">
      <c r="A57" s="160">
        <v>580</v>
      </c>
      <c r="B57" s="202" t="s">
        <v>150</v>
      </c>
      <c r="C57" s="203"/>
      <c r="D57" s="204"/>
      <c r="E57" s="130">
        <v>57819.99</v>
      </c>
      <c r="F57" s="120">
        <v>0</v>
      </c>
      <c r="G57" s="130">
        <v>99860</v>
      </c>
      <c r="H57" s="123">
        <f t="shared" si="2"/>
        <v>172.7084352660732</v>
      </c>
      <c r="I57" s="123">
        <v>0</v>
      </c>
      <c r="N57" s="328"/>
    </row>
    <row r="58" spans="1:9" ht="12" customHeight="1">
      <c r="A58" s="160">
        <v>581</v>
      </c>
      <c r="B58" s="222" t="s">
        <v>174</v>
      </c>
      <c r="C58" s="203"/>
      <c r="D58" s="204"/>
      <c r="E58" s="130">
        <v>0</v>
      </c>
      <c r="F58" s="120">
        <v>0</v>
      </c>
      <c r="G58" s="130">
        <v>0</v>
      </c>
      <c r="H58" s="123">
        <v>0</v>
      </c>
      <c r="I58" s="123">
        <v>0</v>
      </c>
    </row>
    <row r="59" spans="1:9" ht="12" customHeight="1">
      <c r="A59" s="159">
        <v>591</v>
      </c>
      <c r="B59" s="240" t="s">
        <v>120</v>
      </c>
      <c r="C59" s="241"/>
      <c r="D59" s="242"/>
      <c r="E59" s="130">
        <v>1874677.5</v>
      </c>
      <c r="F59" s="120">
        <v>0</v>
      </c>
      <c r="G59" s="130">
        <v>524279.86</v>
      </c>
      <c r="H59" s="123">
        <v>0</v>
      </c>
      <c r="I59" s="123">
        <v>0</v>
      </c>
    </row>
    <row r="60" spans="1:9" ht="12" customHeight="1">
      <c r="A60" s="159">
        <v>596</v>
      </c>
      <c r="B60" s="181" t="s">
        <v>152</v>
      </c>
      <c r="C60" s="182"/>
      <c r="D60" s="29"/>
      <c r="E60" s="130">
        <v>0</v>
      </c>
      <c r="F60" s="120">
        <v>0</v>
      </c>
      <c r="G60" s="130">
        <v>0</v>
      </c>
      <c r="H60" s="123">
        <v>0</v>
      </c>
      <c r="I60" s="123">
        <v>0</v>
      </c>
    </row>
    <row r="61" spans="1:9" ht="12" customHeight="1">
      <c r="A61" s="160">
        <v>120</v>
      </c>
      <c r="B61" s="292" t="s">
        <v>107</v>
      </c>
      <c r="C61" s="293"/>
      <c r="D61" s="294"/>
      <c r="E61" s="158">
        <v>261300</v>
      </c>
      <c r="F61" s="157">
        <v>0</v>
      </c>
      <c r="G61" s="327">
        <v>-50260</v>
      </c>
      <c r="H61" s="123">
        <f>G61/E61*100</f>
        <v>-19.234596249521623</v>
      </c>
      <c r="I61" s="123">
        <v>0</v>
      </c>
    </row>
    <row r="62" spans="1:9" ht="12" customHeight="1">
      <c r="A62" s="295" t="s">
        <v>40</v>
      </c>
      <c r="B62" s="295"/>
      <c r="C62" s="295"/>
      <c r="D62" s="295"/>
      <c r="E62" s="146">
        <f>SUM(E24:E61)</f>
        <v>18778239.269999996</v>
      </c>
      <c r="F62" s="146">
        <f>SUM(F24:F61)</f>
        <v>18962788</v>
      </c>
      <c r="G62" s="146">
        <f>SUM(G24:G61)</f>
        <v>18331597.680000003</v>
      </c>
      <c r="H62" s="162">
        <f>G62/E62*100</f>
        <v>97.62149377490601</v>
      </c>
      <c r="I62" s="162">
        <f>G62/F62*100</f>
        <v>96.67142658558437</v>
      </c>
    </row>
    <row r="63" spans="1:9" ht="12" customHeight="1">
      <c r="A63" s="296" t="s">
        <v>41</v>
      </c>
      <c r="B63" s="296"/>
      <c r="C63" s="296"/>
      <c r="D63" s="296"/>
      <c r="E63" s="186">
        <f>E22-E62</f>
        <v>-2654051.179999996</v>
      </c>
      <c r="F63" s="120">
        <f>F22-F62</f>
        <v>155229</v>
      </c>
      <c r="G63" s="186">
        <f>G22-G62</f>
        <v>-425724.01000000536</v>
      </c>
      <c r="H63" s="123">
        <f t="shared" si="2"/>
        <v>16.04053505855927</v>
      </c>
      <c r="I63" s="123">
        <f t="shared" si="3"/>
        <v>-274.2554612862322</v>
      </c>
    </row>
    <row r="64" spans="1:9" ht="12" customHeight="1">
      <c r="A64" s="320" t="s">
        <v>43</v>
      </c>
      <c r="B64" s="320"/>
      <c r="C64" s="320"/>
      <c r="D64" s="320"/>
      <c r="E64" s="233">
        <f>E63</f>
        <v>-2654051.179999996</v>
      </c>
      <c r="F64" s="233">
        <f>F63</f>
        <v>155229</v>
      </c>
      <c r="G64" s="236">
        <f>G63</f>
        <v>-425724.01000000536</v>
      </c>
      <c r="H64" s="234">
        <f>G64/E64*100</f>
        <v>16.04053505855927</v>
      </c>
      <c r="I64" s="234">
        <f>G64/F64*100</f>
        <v>-274.2554612862322</v>
      </c>
    </row>
    <row r="71" ht="12.75">
      <c r="J71" s="224"/>
    </row>
  </sheetData>
  <sheetProtection/>
  <mergeCells count="48">
    <mergeCell ref="B27:D27"/>
    <mergeCell ref="B31:D31"/>
    <mergeCell ref="B42:D42"/>
    <mergeCell ref="B36:D36"/>
    <mergeCell ref="B33:D33"/>
    <mergeCell ref="B39:D39"/>
    <mergeCell ref="B41:D41"/>
    <mergeCell ref="B34:D34"/>
    <mergeCell ref="B37:D37"/>
    <mergeCell ref="B51:D51"/>
    <mergeCell ref="B49:D49"/>
    <mergeCell ref="B52:D52"/>
    <mergeCell ref="B61:D61"/>
    <mergeCell ref="B48:D48"/>
    <mergeCell ref="B47:D47"/>
    <mergeCell ref="B50:D50"/>
    <mergeCell ref="B59:D59"/>
    <mergeCell ref="B56:D56"/>
    <mergeCell ref="B44:D44"/>
    <mergeCell ref="A7:D7"/>
    <mergeCell ref="B9:D9"/>
    <mergeCell ref="B45:D45"/>
    <mergeCell ref="B46:D46"/>
    <mergeCell ref="H4:I4"/>
    <mergeCell ref="B38:D38"/>
    <mergeCell ref="B35:D35"/>
    <mergeCell ref="B8:D8"/>
    <mergeCell ref="B29:D29"/>
    <mergeCell ref="A2:B2"/>
    <mergeCell ref="A4:D5"/>
    <mergeCell ref="B13:D13"/>
    <mergeCell ref="B26:D26"/>
    <mergeCell ref="A22:D22"/>
    <mergeCell ref="B32:D32"/>
    <mergeCell ref="B30:D30"/>
    <mergeCell ref="B6:D6"/>
    <mergeCell ref="A3:I3"/>
    <mergeCell ref="B11:D11"/>
    <mergeCell ref="B12:D12"/>
    <mergeCell ref="B10:D10"/>
    <mergeCell ref="A63:D63"/>
    <mergeCell ref="A64:D64"/>
    <mergeCell ref="B14:D14"/>
    <mergeCell ref="A23:D23"/>
    <mergeCell ref="B25:D25"/>
    <mergeCell ref="B28:D28"/>
    <mergeCell ref="A62:D62"/>
    <mergeCell ref="B43:D43"/>
  </mergeCells>
  <printOptions horizontalCentered="1"/>
  <pageMargins left="0.7480314960629921" right="0.35433070866141736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Korisnik</cp:lastModifiedBy>
  <cp:lastPrinted>2021-03-17T10:43:17Z</cp:lastPrinted>
  <dcterms:created xsi:type="dcterms:W3CDTF">2007-05-04T11:23:43Z</dcterms:created>
  <dcterms:modified xsi:type="dcterms:W3CDTF">2021-03-17T10:43:26Z</dcterms:modified>
  <cp:category/>
  <cp:version/>
  <cp:contentType/>
  <cp:contentStatus/>
</cp:coreProperties>
</file>